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https://sgbc-my.sharepoint.com/personal/amanda_axelsson_sgbc_se/Documents/Skrivbordet/"/>
    </mc:Choice>
  </mc:AlternateContent>
  <xr:revisionPtr revIDLastSave="108" documentId="13_ncr:1_{6F461CB5-DCDC-4B18-AC04-14B50255DB4D}" xr6:coauthVersionLast="47" xr6:coauthVersionMax="47" xr10:uidLastSave="{CA3C8444-508C-4628-B7C4-DF544432FF5C}"/>
  <bookViews>
    <workbookView minimized="1" xWindow="34725" yWindow="3210" windowWidth="21600" windowHeight="12645" xr2:uid="{00000000-000D-0000-FFFF-FFFF00000000}"/>
  </bookViews>
  <sheets>
    <sheet name="Betygsverktyg Ombyggnad 4.0" sheetId="1" r:id="rId1"/>
  </sheets>
  <definedNames>
    <definedName name="_xlnm._FilterDatabase" localSheetId="0" hidden="1">'Betygsverktyg Ombyggnad 4.0'!$B$16:$N$167</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3" i="1" l="1"/>
  <c r="F156" i="1" l="1"/>
  <c r="F149" i="1"/>
  <c r="F140" i="1"/>
  <c r="F133" i="1"/>
  <c r="F127" i="1"/>
  <c r="F122" i="1"/>
  <c r="F107" i="1"/>
  <c r="F85" i="1"/>
  <c r="F73" i="1"/>
  <c r="F64" i="1"/>
  <c r="D64" i="1" s="1"/>
  <c r="F48" i="1"/>
  <c r="F36" i="1"/>
  <c r="F28" i="1"/>
  <c r="F17" i="1"/>
  <c r="D17" i="1" l="1"/>
  <c r="D133" i="1"/>
  <c r="D122" i="1"/>
  <c r="D73" i="1"/>
  <c r="B17" i="1" l="1"/>
</calcChain>
</file>

<file path=xl/sharedStrings.xml><?xml version="1.0" encoding="utf-8"?>
<sst xmlns="http://schemas.openxmlformats.org/spreadsheetml/2006/main" count="505" uniqueCount="194">
  <si>
    <t>Återbruksinventering</t>
  </si>
  <si>
    <t>Byggnadsbetyg</t>
  </si>
  <si>
    <t>Energi</t>
  </si>
  <si>
    <t>O</t>
  </si>
  <si>
    <t>≤ 70 * Fgeo</t>
  </si>
  <si>
    <t>V</t>
  </si>
  <si>
    <t>≤ 45 * Fgeo</t>
  </si>
  <si>
    <t xml:space="preserve">≤ 15 * Fgeo </t>
  </si>
  <si>
    <t xml:space="preserve">≤ 10 * Fgeo </t>
  </si>
  <si>
    <t>Beräkning av väsentliga köldbryggor</t>
  </si>
  <si>
    <t>Lufttätheten i kritiska konstruktionsdelar som ingår i ombyggnadsdelen (till exempel skarvar i lufttätande skikt, anslutningar och genomföringar) kontrolleras och jämförs med föreskriven lufttäthet</t>
  </si>
  <si>
    <t>Intyg från lufttäthetsprovning</t>
  </si>
  <si>
    <t>LT-värde ≥ 0,5</t>
  </si>
  <si>
    <t>LT-värde ≥ 0,6</t>
  </si>
  <si>
    <t>LT-värde ≥ 0,7</t>
  </si>
  <si>
    <t>SVL ≤ 35</t>
  </si>
  <si>
    <t>SVL ≤ 29</t>
  </si>
  <si>
    <t>SVL ≤ 22</t>
  </si>
  <si>
    <t>SVL ≤ 18</t>
  </si>
  <si>
    <t>Giltig energideklaration ≤ Energiklass E med radonmätning ≤ 200 Bq/m3</t>
  </si>
  <si>
    <t>Giltig OVK utan anmärkningar om allvarliga fel och brister</t>
  </si>
  <si>
    <t>Ombyggnadsprojektet/renoveringen leder till en minskning av behovet av primärenergi på minst 15 procent</t>
  </si>
  <si>
    <t>Energideklaration ≤ Energiklass E med radonmätning ≤ 100 Bq/m3</t>
  </si>
  <si>
    <t>Energideklaration ≤ Energiklass D</t>
  </si>
  <si>
    <t>Energideklaration ≤ Energiklass C</t>
  </si>
  <si>
    <t>Energideklaration ≤ Energiklass B</t>
  </si>
  <si>
    <t>Energideklaration ≤ Energiklass A</t>
  </si>
  <si>
    <t>Installation, underhåll och reparation av något av följande (SC 1 - 7.6):
‒     solcellssystem och tillhörande teknisk utrustning
‒     solcellspaneler för varmvatten och tillhörande teknisk utrustning
‒     värmepumpar som bidrar till målen för förnybar energi på området värme och kyla i enlighet med direktiv (EU) 2018/2001 och tillhörande teknisk utrustning
‒     vindturbiner och tillhörande teknisk utrustning
‒     solfångare och tillhörande teknisk utrustning
‒     enheter för lagring av värmeenergi eller elektrisk energi och tillhörande teknisk utrustning
‒     högeffektiva mikrokraftvärmeanläggningar</t>
  </si>
  <si>
    <t>Det finns en mätplan för den aktuella byggnaden</t>
  </si>
  <si>
    <t>Temperaturen i hela tappvarmvattensystemet inklusive varmvattencirkulationskretsen är ≥ 50 ºC</t>
  </si>
  <si>
    <t>Temperaturen på stillastående tappvarmvatten i varmvattenberedare och ackumulatortankar är ≥ 60 ˚C</t>
  </si>
  <si>
    <t>Temperaturen i tappkallvattensystem är ≤ 24 ˚C då kallvatten varit stillastående under 8 timmar</t>
  </si>
  <si>
    <t>Det går att mäta den energi som används för uppvärmning av ventilationsluft</t>
  </si>
  <si>
    <t>Det finns separat mätning av fastighetsel och/eller av verksamhetsel/hushållsel</t>
  </si>
  <si>
    <t>Förvaltningsrutiner</t>
  </si>
  <si>
    <t>Klimatpåverkan</t>
  </si>
  <si>
    <t>Beräkning av ombyggnadens klimatpåverkan från modul A1–A5 redovisas</t>
  </si>
  <si>
    <t>Det finns formulerade klimatkrav i ombyggnadsprojektet</t>
  </si>
  <si>
    <t>Klimatberäkning för byggnadens livscykel har utförts (Full LCA)</t>
  </si>
  <si>
    <t>Reduktion om 10 procent från klimatberäkning har genomförts</t>
  </si>
  <si>
    <t>Reduktion om 25 procent från klimatberäkning har genomförts</t>
  </si>
  <si>
    <t>Silver på indikator 12 Cirkulära materialflöden</t>
  </si>
  <si>
    <t>Silver på indikator 11 Flexibilitet och demonterbarhet</t>
  </si>
  <si>
    <t>Inomhusmiljö</t>
  </si>
  <si>
    <t>Ljudsakkunnig deltar i projektet</t>
  </si>
  <si>
    <t>Ljudbeskrivning</t>
  </si>
  <si>
    <t>Utlåtande från ljudsakkunnig vid verifiering för att styrka uppfyllnad av lagkrav och god akustik utifrån typ av byggnad och verksamhet</t>
  </si>
  <si>
    <t>Förvaltningsrutiner finns för kontroll av ljudmiljö</t>
  </si>
  <si>
    <t>Bostad: Krav på de fyra akustiska parametrarna under rubriken instruktion och enligt BBR</t>
  </si>
  <si>
    <t>Bostad: Minst två av fyra akustiska parametrar uppfyller ljudklass B eller högre enligt SS 25267</t>
  </si>
  <si>
    <t>Bostad: De fyra akustiska parametrar som bedöms uppfyller ljudklass B eller högre i SS 25267</t>
  </si>
  <si>
    <t>Lyssningstest eller ljudmätning</t>
  </si>
  <si>
    <t>PPD ≤ 15 procent vid DVUT</t>
  </si>
  <si>
    <t>PPD ≤ 20 procent sommar alternativt SVL ≤ 40 och vädringsmöjlighet</t>
  </si>
  <si>
    <t>Förvaltningsrutiner för kontroll av termiskt klimat vinter och sommar</t>
  </si>
  <si>
    <t>PPD ≤ 10 procent vid DVUT</t>
  </si>
  <si>
    <t>PPD ≤ 15 procent sommar alternativt SVL ≤ 35 och öppningsbara fönster eller fönsterdörrar (bostäder)</t>
  </si>
  <si>
    <t>PPD ≤ 10 procent sommar alternativt SVL ≤ 29 och öppningsbara fönster eller fönsterdörrar (bostäder)</t>
  </si>
  <si>
    <t>PPD ≤ 10 procent sommar alternativt SVL ≤ 19 och öppningsbara fönster eller fönsterdörrar (bostäder)</t>
  </si>
  <si>
    <t>Mätning eller godkänd enkät</t>
  </si>
  <si>
    <t>Fuktinventering och fuktstatusbedömning av befintlig byggnad inför ombyggnadsprojekt</t>
  </si>
  <si>
    <t>Framtagande av fuktsäkerhetsbeskrivning med hänvisning till fuktsäkerhetskrav i BBR</t>
  </si>
  <si>
    <t>Uttorkningstider för betong och avjämningsmassor redovisas</t>
  </si>
  <si>
    <t>Branschregler Säker Vatten installation uppfylls</t>
  </si>
  <si>
    <t>Funktions- och utförandekrav i branschregler för våtrum och rörinstallationer uppfylls</t>
  </si>
  <si>
    <t>Det finns person(-er) med fuktkompetens i projekteringsgruppen för att uppfylla BBR:s fuktsäkerhetskrav</t>
  </si>
  <si>
    <t>Samtliga fuktsäkerhetskrav dokumenteras i projektet</t>
  </si>
  <si>
    <t>Person som utsetts ansvarig för fuktsäkerhetsarbetet under projektering, specificerar kontrollpunkter som ska ingå i ronder</t>
  </si>
  <si>
    <t>Entreprenören utser en person till fuktsäkerhetsansvarig, som ansvarar för fuktsäkerheten under ombyggnadsprojektet</t>
  </si>
  <si>
    <t>Entreprenören upprättar fuktsäkerhetsplan för produktion utifrån uppdaterad fuktsäkerhetsbeskrivning och resultat från fuktsäkerhetsprojekteringen</t>
  </si>
  <si>
    <t>Utsedd fuktsakkunnig deltar i projektet</t>
  </si>
  <si>
    <t>Fuktsäkerhetsansvarig har erforderlig utbildning och/eller erfarenhet</t>
  </si>
  <si>
    <t>Branschregler för våtrum och rörinstallationer uppfylls</t>
  </si>
  <si>
    <t>Ämnen på kandidatförteckningen enligt den europeiska kemikalielagstiftningen REACH, förekommer endast i mindre omfattning i byggvaror som tillförs byggnaden för produktkategorierna E, F, G, h, I, j, K, L, M, n och Z enligt BSAB 96</t>
  </si>
  <si>
    <t>Det finns en miljöinventering för byggnaden där minst följande punkter ska uppfyllas:
‒     Förekomst av kadmium, bly, kvicksilver, radioaktiva isotoper, byggnadsteknisk CFC, hCFC, PCB och asbest har inventerats</t>
  </si>
  <si>
    <t>PCB-inventering och sanering är genomförd eller så finns dispens enligt PCB-förordningen alt. styrks att ingen förekomst av PCB finns i byggnaden</t>
  </si>
  <si>
    <t>Ingen fri asbest finns i byggnaden. Inkapslad asbest är utmärkt i byggnaden och på ritning</t>
  </si>
  <si>
    <t>Förvaltningsrutiner för att undvika farliga ämnen</t>
  </si>
  <si>
    <t>Köldmedier med GWP100 &gt; 2 500 i byggnaden är känd</t>
  </si>
  <si>
    <t>Köldmedier med GWP100 &gt; 2 500 förekommer inte i byggnaden</t>
  </si>
  <si>
    <t>Köldmedier med GWP100 &gt; 1 500 förekommer inte i byggnaden</t>
  </si>
  <si>
    <t>Naturliga köldmedier används i byggnaden</t>
  </si>
  <si>
    <t>Påträffad PCB i ombyggnadsdelen saneras i sin helhet</t>
  </si>
  <si>
    <t>Påträffad asbest i ombyggnadsdelen saneras i sin helhet</t>
  </si>
  <si>
    <t>Påträffat kadmium, bly och kvicksilver saneras i sin helhet i byggnaden</t>
  </si>
  <si>
    <t>Utfasningsämnen och prioriterade riskminskningsämnen enligt KEMI:s PRIO-kriterier förekommer endast i mindre omfattning i byggvaror som tillförs byggnaden</t>
  </si>
  <si>
    <t>Från byggvaror (även kemiska produkter) som brukaren exponeras för inomhus:
‒     överskrids inte LCI:s emissions värden</t>
  </si>
  <si>
    <t>Utomhusmiljö</t>
  </si>
  <si>
    <t>Identifiera och dokumentera klimatrisker</t>
  </si>
  <si>
    <t>Klimatrisk- och sårbarhetsanalys samt adaptionsplan</t>
  </si>
  <si>
    <t>Grönytefaktor alternativt inarbetas åtgärder för betydande risker från adaptionsplan i byggnadens underhållsplan</t>
  </si>
  <si>
    <t>Platsspecifik beskrivning LA alt. en beskrivning som visar åtgärder för ökad biologisk mångfald inom eller på byggnaden om utomhusmiljö ej ingår i ombyggnationsprojektet</t>
  </si>
  <si>
    <t>Plan på skydd av befintlig grönstruktur under byggtid om projektet omfattar eller påverkar någon utomhusmiljö</t>
  </si>
  <si>
    <t>Skötselplan</t>
  </si>
  <si>
    <t>Återbruk för ekosystemtjänster</t>
  </si>
  <si>
    <t>Grönytefaktorn för fastigheten är minst 0,4 alt. minst 2 åtgärder för stärkande av ekosystemtjänster utförs i ombyggnadsprojektet inom eller på byggnad om utomhusmiljö saknas</t>
  </si>
  <si>
    <t>Grönytefaktorn för fastigheten är minst 0,8 alt. minst 4 åtgärder för stärkande av ekosystemtjänster utförs i ombyggnadsprojektet inom eller på byggnad om utomhusmiljö saknas</t>
  </si>
  <si>
    <t>Cirkularitet</t>
  </si>
  <si>
    <t>Utredning har gjorts för att identifiera möjliga åtgärder samt om dessa åtgärder kan appliceras i aktuell byggnad gällande anpassningsbarhet, flexibilitet eller demonterbarhet</t>
  </si>
  <si>
    <t>Minst en åtgärd för anpassningsbar, flexibel eller demonterbar byggnad ska vara applicerad</t>
  </si>
  <si>
    <t>Minst en produkt avsedd för anpassningsbarhet, flexibilitet eller demonterbarhet ska finnas i byggnaden</t>
  </si>
  <si>
    <t>Minst två åtgärder för anpassningsbar, flexibel eller demonterbar byggnad ska vara applicerade</t>
  </si>
  <si>
    <t>Minst två byggvaror avsedda för anpassningsbarhet, flexibilitet eller demonterbarhet ska finnas i byggnaden</t>
  </si>
  <si>
    <t>Inom fastigheten erbjuds utrymmen som kan användas flexibelt av brukare. Utrymmena ska vara anpassade och uppfylla eventuella krav på den verksamhet som erbjuds brukarna (det vill säga att ett och samma utrymme kan användas för olika syften, som till exempel festlokal, kontor, styrelserum, mötesrum och övernattningsrum)</t>
  </si>
  <si>
    <t>Tidstypiska och/eller kulturhistoriska detaljer som identifierats i återbruksinventeringen bevaras</t>
  </si>
  <si>
    <t>Minst 50 procent av den befintliga fasta inredningen bevaras eller återbrukas internt i projektet</t>
  </si>
  <si>
    <t>Återbrukbara byggvaror som identifierats i återbruksinventeringen och som inte används i projektet överlämnas till en extern återbruksmarknad</t>
  </si>
  <si>
    <t>Minst 20 viktprocent av minst en typ av byggvara är återbrukad</t>
  </si>
  <si>
    <t>Minst 20 viktprocent av minst två typer av byggvaror är återbrukade</t>
  </si>
  <si>
    <t>Minst 40 viktprocent av minst en produktgrupp är återbrukad</t>
  </si>
  <si>
    <t>Minst två tillkommande byggvaror innehåller minst 10 viktprocent återvunnet material</t>
  </si>
  <si>
    <t>Minst tre tillkommande byggvaror innehåller minst 20 viktprocent återvunnet material</t>
  </si>
  <si>
    <t>Avfallshanteringsplan ska upprättas och utsortering och omhändertagande av byggavfall på byggarbetsplatsen ska ske enligt Avfallsförordningens lagkrav</t>
  </si>
  <si>
    <t xml:space="preserve">Digital loggbok innehållande information om typ av byggvara, varunamn och tillverkare eller leverantör för produktkategorierna E, F, G, h, I, j, K, L, M, n och Z enligt BSAB 96 </t>
  </si>
  <si>
    <t>Det finns en digital loggbok som innehåller uppgifter om tillkommande varor i byggnaden</t>
  </si>
  <si>
    <t>Förvaltningsrutiner för upprätthållande av loggbok</t>
  </si>
  <si>
    <t>Digital loggbok administreras hos fastighetsägaren</t>
  </si>
  <si>
    <t>Digital loggbok innehållande information om typ av byggvara, varunamn och tillverkare eller leverantör för produktkategorierna P, Q, R. byggvaror enligt BSAB 96</t>
  </si>
  <si>
    <t>Digital loggbok innehållande information om typ av byggvara, varunamn och tillverkare eller leverantör för produktkategori S byggvaror enligt BSAB 96</t>
  </si>
  <si>
    <t>eBVD eller motsvarande för produktkategorierna E, F, G, h, I, j, K, L, M, n och Z</t>
  </si>
  <si>
    <t>För produktkategorierna P, Q, R enligt BSAB 96 finns eBVD eller motsvarande</t>
  </si>
  <si>
    <t>Fristående tekniska granskningskriterier från Taxonomiförordningen</t>
  </si>
  <si>
    <t>Byggnaden är inte avsedd för utvinning, lagring, transport eller framställning av fossila bränslen (DNSH 1 - 7.2).</t>
  </si>
  <si>
    <t>Åtgärder vidtas för att minska buller, damm och förorenande utsläpp under bygg- eller underhållsarbeten (DNSH 5 - 7.2).</t>
  </si>
  <si>
    <t>Indikator</t>
  </si>
  <si>
    <t>MILJÖBYGGNAD 4.0 OMBYGGNAD</t>
  </si>
  <si>
    <t>Område</t>
  </si>
  <si>
    <t>Silver</t>
  </si>
  <si>
    <t>Guld</t>
  </si>
  <si>
    <t>Visa vilken/vilka åtgärd/er som vidtagits för att minska klimatpåverkan samt visa omfattningen av klimatbesparingen redovisat per åtgärd räknat i CO2e</t>
  </si>
  <si>
    <t>Kommentar</t>
  </si>
  <si>
    <t>Kriterium</t>
  </si>
  <si>
    <t>I projektet har materialleverantörer som återtar sitt material under byggskedet identifierats och minst ett avtal ska finnas</t>
  </si>
  <si>
    <t>högst 5 viktprocent av byggavfallet går till deponi</t>
  </si>
  <si>
    <t>Total mängd byggavfall samt mängd respektive fraktion för ombyggnadsdelen redovisas</t>
  </si>
  <si>
    <r>
      <t>Mängden byggavfall överstiger inte 40 kg/m</t>
    </r>
    <r>
      <rPr>
        <vertAlign val="superscript"/>
        <sz val="11"/>
        <color rgb="FF000000"/>
        <rFont val="Arial"/>
        <family val="2"/>
      </rPr>
      <t>2</t>
    </r>
    <r>
      <rPr>
        <sz val="11"/>
        <color rgb="FF000000"/>
        <rFont val="Arial"/>
        <family val="2"/>
      </rPr>
      <t xml:space="preserve"> BTA för ombyggnadsdelen</t>
    </r>
  </si>
  <si>
    <r>
      <t>Mängden byggavfall överstiger inte 30 kg/m</t>
    </r>
    <r>
      <rPr>
        <vertAlign val="superscript"/>
        <sz val="11"/>
        <color rgb="FF000000"/>
        <rFont val="Arial"/>
        <family val="2"/>
      </rPr>
      <t>2</t>
    </r>
    <r>
      <rPr>
        <sz val="11"/>
        <color rgb="FF000000"/>
        <rFont val="Arial"/>
        <family val="2"/>
      </rPr>
      <t xml:space="preserve"> BTA för ombyggnadsdelen</t>
    </r>
  </si>
  <si>
    <t>Kriterietyp</t>
  </si>
  <si>
    <t>Nr</t>
  </si>
  <si>
    <t>SVL ≤ 40</t>
  </si>
  <si>
    <t>Upprättad av</t>
  </si>
  <si>
    <t>Datum</t>
  </si>
  <si>
    <t>Fastighetsägare</t>
  </si>
  <si>
    <t>Byggnad</t>
  </si>
  <si>
    <t>Ärendenummer i BGO</t>
  </si>
  <si>
    <r>
      <t xml:space="preserve">Lokal: De fyra akustiska parametrar som bedöms uppfyller ljudklass C enligt SS 25268:2007+T1:2017 </t>
    </r>
    <r>
      <rPr>
        <i/>
        <sz val="11"/>
        <color rgb="FF000000"/>
        <rFont val="Arial"/>
        <family val="2"/>
      </rPr>
      <t>alternativt</t>
    </r>
    <r>
      <rPr>
        <sz val="11"/>
        <color rgb="FF000000"/>
        <rFont val="Arial"/>
        <family val="2"/>
      </rPr>
      <t xml:space="preserve"> parametrarna uppfyller grundläggande krav enligt SS 25268:2023 eller senare</t>
    </r>
  </si>
  <si>
    <r>
      <t xml:space="preserve">Lokal: Minst två av fyra akustiska parametrar uppfyller ljudklass B eller högre enligt SS 25268:2007+T1:2017 </t>
    </r>
    <r>
      <rPr>
        <i/>
        <sz val="11"/>
        <color rgb="FF000000"/>
        <rFont val="Arial"/>
        <family val="2"/>
      </rPr>
      <t xml:space="preserve">alternativt </t>
    </r>
    <r>
      <rPr>
        <sz val="11"/>
        <color rgb="FF000000"/>
        <rFont val="Arial"/>
        <family val="2"/>
      </rPr>
      <t>50 procent av rummen som omfattas av utökade krav uppfyller utökade krav enligt SS25268:2023 eller senare</t>
    </r>
  </si>
  <si>
    <r>
      <t xml:space="preserve">Lokal: De fyra akustiska parametrarna uppfyller ljudklass B enligt SS 25268:2007+T1:2017 </t>
    </r>
    <r>
      <rPr>
        <i/>
        <sz val="11"/>
        <color rgb="FF000000"/>
        <rFont val="Arial"/>
        <family val="2"/>
      </rPr>
      <t xml:space="preserve">alternativt </t>
    </r>
    <r>
      <rPr>
        <sz val="11"/>
        <color rgb="FF000000"/>
        <rFont val="Arial"/>
        <family val="2"/>
      </rPr>
      <t>80 procent av rummen som omfattas av utökade krav uppfyller utökade krav enligt SS 25268:2023 eller senare</t>
    </r>
  </si>
  <si>
    <t>Godkänd enkät</t>
  </si>
  <si>
    <t>Digital loggbok innehåller information om byggvarors ungefärliga mängd och placering</t>
  </si>
  <si>
    <t>För produktkategori S enligt BSAB 96 finns eBVD eller motsvarande</t>
  </si>
  <si>
    <t>Utbyte av befintliga fönster med nya energieffektiva fönster (A1-7.3 - SC 1)</t>
  </si>
  <si>
    <t>Utbyte av befintliga ytterdörrar med nya energieffektiva dörrar (A1-7.3 - SC 1)</t>
  </si>
  <si>
    <t>Ombyggnadsprojektet/renoveringen leder till en minskning av behovet av primärenergi på minst 30 procent (A1-7.2 - SC 1)</t>
  </si>
  <si>
    <t>Byggnaden är bland de 30 procent bästa i det nationella eller regionala byggnadsbeståndet uttryckt i behov av primärenergi vid drift (A1-7.7 - SC 2)</t>
  </si>
  <si>
    <t>Byggnaden är bland de 15 procent bästa i det nationella eller regionala byggnadsbeståndet uttryckt i behov av primärenergi vid drift (A1-7.7 - SC 1)</t>
  </si>
  <si>
    <t>Kranar i handfat och kökskranar har ett högsta vattenflöde på 6 liter/min (A1-7.2 - DNSH 3) (A1-7.3 - SC 1)</t>
  </si>
  <si>
    <t>Duschar har ett högsta vattenflöde på 8 liter/min (A1-7.2 - DNSH 3)</t>
  </si>
  <si>
    <t>Toaletter, vilket inbegriper stolar, toalettskålar och vattentankar, har en full spolvolym på högst 6 liter och en högsta genomsnittlig spolvolym på 3,5 liter (A1-7.2 - DNSH 3)</t>
  </si>
  <si>
    <t>Urinoarer använder högst 2 liter/skål/timme. Spolande urinoarer har en full spolvolym på högst 1 liter (A1-7.2 - DNSH 3)</t>
  </si>
  <si>
    <t>Installation och utbyte av energieffektiva ljuskällor (A1-7.3 - SC 1)</t>
  </si>
  <si>
    <t>Laddstationer för elektriska fordon installeras eller repareras (A1-7.4 - SC 1)</t>
  </si>
  <si>
    <t>Installation, underhåll och reparation av något av följande
‒    Installation eller reparation av zontermostater, smarta termostatsystem och avkännare, inklusive rörelse- och dagsljusstyrning
‒    Installation eller reparation av system för fastighetsautomation och kontroll, system för energiförvaltning av byggnader, system för belysningskontroll och energiförvaltningssystem
‒    Installation eller reparation av smarta mätare för gas, värme, kyla och elektricitet (A1-7.5 - SC1)</t>
  </si>
  <si>
    <t>Installation eller reparation av fasad- och takelement med skuggning eller solstyrning, inbegripet sådana som stöder vegetationsuppbyggnad (A1-7.5 - SC1)</t>
  </si>
  <si>
    <t>Byggnaden drivs effektivt genom övervakning och bedömning av energiprestandan (A1-7.7 - SC 1)</t>
  </si>
  <si>
    <t>Byggnadselement och byggmaterial som används i samband med byggarbetet som kan komma i kontakt med byggnadsanvändarna (A1-7.2 - DNSH 5)
‒     släpper ut mindre än 0,06 mg /m3 formaldehyd
‒     släpper ut mindre än 0,001 mg av carcinogena flyktiga organiska föreningar i kategori 1A och 1B per m³
Byggnadselement och byggmaterial som används i byggnationen (A1-7.2 - DNSH 5)
‒     uppfyller Tillägg C</t>
  </si>
  <si>
    <t>Klimatrisk- och sårbarhetsanalys, i enlighet med EU-taxonomin (A1-7.2-DNSH 2 / A2-7.2 - SC 2)</t>
  </si>
  <si>
    <t>Demonterings- och flexibilitetsplan finns (A1-7.2 - DNSH 4)</t>
  </si>
  <si>
    <t>Tillägg av isolering till befintliga skalkomponenter, såsom ytterväggar (inklusive gröna väggar), tak (inklusive gröna tak), loft, källare och markplan (inklusive åtgärder för att säkerställa lufttäthet, åtgärder för att minska effekterna av tak), loft, källare och markplan (inklusive åtgärder för att säkerställa lufttäthet, åtgärder för att minska effekterna av köldbryggor och byggnadsställningar) och produkter för påförande av isoleringen på byggnadens skal (inklusive mekaniska fästdon och klister). (A1-7.3 - SC 1)</t>
  </si>
  <si>
    <t>Certifiering enligt NollCO2</t>
  </si>
  <si>
    <t>1. Värmeeffektbehov</t>
  </si>
  <si>
    <t>Indikator-betyg</t>
  </si>
  <si>
    <t>Områdes-betyg</t>
  </si>
  <si>
    <t>2. Solvärmelast</t>
  </si>
  <si>
    <t>3. Energianvändning</t>
  </si>
  <si>
    <t>4. Mätning, styrning och uppföljning</t>
  </si>
  <si>
    <t>5. Klimatpåverkan</t>
  </si>
  <si>
    <t>6. Ljud</t>
  </si>
  <si>
    <t>7. Termisk komfort vinter och sommar</t>
  </si>
  <si>
    <t>8. Fukt</t>
  </si>
  <si>
    <t>9. Miljö- och hälsofarliga ämnen</t>
  </si>
  <si>
    <t>10. Klimatrisker</t>
  </si>
  <si>
    <t>11. Ekosystemtjänster</t>
  </si>
  <si>
    <t>12. Flexibilitet och demonterbarhet</t>
  </si>
  <si>
    <t>13. Cirkulära materialflöden</t>
  </si>
  <si>
    <t>14. Avfallshantering</t>
  </si>
  <si>
    <t>15. Loggbok med byggvaror</t>
  </si>
  <si>
    <t>Aktuellt att arbeta med detta kriterium i projektet?</t>
  </si>
  <si>
    <t>Fastighetsbeteckning</t>
  </si>
  <si>
    <t>Projekt</t>
  </si>
  <si>
    <t>Kriterieuppfyllnad</t>
  </si>
  <si>
    <t>BETYGSVERKTYG</t>
  </si>
  <si>
    <t>Minst 70 viktprocent av det ofarliga byggavfallet från byggarbetsplatsen sorteras för återanvändning, återvinning eller materialåtervinning i enlighet med avfallshierarkin 
(A1-7.2 - DNSH 4)</t>
  </si>
  <si>
    <t>Installation, utbyte, underhåll och reparation av luftkonditioneringssystem och vattenuppvärmningssystem, inklusive utrustning med koppling till fjärrvärmetjänster, 
med mycket effektiv teknik (A1-7.3 - SC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</si>
</sst>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r&quot;_-;\-* #,##0.00\ &quot;kr&quot;_-;_-* &quot;-&quot;??\ &quot;kr&quot;_-;_-@_-"/>
  </numFmts>
  <fonts count="15" x14ac:knownFonts="1">
    <font>
      <sz val="11"/>
      <color rgb="FF000000"/>
      <name val="Calibri"/>
    </font>
    <font>
      <sz val="11"/>
      <color rgb="FF000000"/>
      <name val="Calibri"/>
      <family val="2"/>
    </font>
    <font>
      <sz val="11"/>
      <color rgb="FF000000"/>
      <name val="Arial"/>
      <family val="2"/>
    </font>
    <font>
      <vertAlign val="superscript"/>
      <sz val="11"/>
      <color rgb="FF000000"/>
      <name val="Arial"/>
      <family val="2"/>
    </font>
    <font>
      <sz val="8"/>
      <name val="Calibri"/>
      <family val="2"/>
    </font>
    <font>
      <u/>
      <sz val="11"/>
      <color theme="10"/>
      <name val="Calibri"/>
      <family val="2"/>
    </font>
    <font>
      <b/>
      <sz val="23"/>
      <color rgb="FF000000"/>
      <name val="Arial"/>
      <family val="2"/>
    </font>
    <font>
      <sz val="16"/>
      <color rgb="FF000000"/>
      <name val="Arial"/>
      <family val="2"/>
    </font>
    <font>
      <b/>
      <sz val="14"/>
      <color rgb="FF000000"/>
      <name val="Arial"/>
      <family val="2"/>
    </font>
    <font>
      <sz val="13"/>
      <color theme="1"/>
      <name val="Arial"/>
      <family val="2"/>
    </font>
    <font>
      <i/>
      <sz val="11"/>
      <color rgb="FF000000"/>
      <name val="Arial"/>
      <family val="2"/>
    </font>
    <font>
      <sz val="12"/>
      <name val="Arial"/>
      <family val="2"/>
    </font>
    <font>
      <sz val="11"/>
      <name val="Arial"/>
      <family val="2"/>
    </font>
    <font>
      <b/>
      <sz val="16"/>
      <color rgb="FF000000"/>
      <name val="Arial"/>
      <family val="2"/>
    </font>
    <font>
      <sz val="16"/>
      <color rgb="FF000000"/>
      <name val="Calibri"/>
      <family val="2"/>
    </font>
  </fonts>
  <fills count="5">
    <fill>
      <patternFill patternType="none"/>
    </fill>
    <fill>
      <patternFill patternType="gray125"/>
    </fill>
    <fill>
      <patternFill patternType="solid">
        <fgColor rgb="FFA9D08E"/>
        <bgColor rgb="FF000000"/>
      </patternFill>
    </fill>
    <fill>
      <patternFill patternType="solid">
        <fgColor theme="0"/>
        <bgColor rgb="FF000000"/>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4">
    <xf numFmtId="0" fontId="0" fillId="0" borderId="0"/>
    <xf numFmtId="0" fontId="1" fillId="0" borderId="0"/>
    <xf numFmtId="0" fontId="5" fillId="0" borderId="0" applyNumberFormat="0" applyFill="0" applyBorder="0" applyAlignment="0" applyProtection="0"/>
    <xf numFmtId="44" fontId="1" fillId="0" borderId="0" applyFont="0" applyFill="0" applyBorder="0" applyAlignment="0" applyProtection="0"/>
  </cellStyleXfs>
  <cellXfs count="43">
    <xf numFmtId="0" fontId="0" fillId="0" borderId="0" xfId="0" applyAlignment="1">
      <alignment horizontal="left"/>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xf>
    <xf numFmtId="0" fontId="1" fillId="0" borderId="0" xfId="0" applyFont="1" applyAlignment="1">
      <alignment horizontal="left" vertical="center" wrapText="1"/>
    </xf>
    <xf numFmtId="0" fontId="6" fillId="0" borderId="0" xfId="0" applyFont="1" applyAlignment="1">
      <alignment horizontal="left"/>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xf>
    <xf numFmtId="0" fontId="8" fillId="2" borderId="1" xfId="0" applyFont="1" applyFill="1" applyBorder="1" applyAlignment="1">
      <alignment horizontal="center" vertical="center" wrapText="1"/>
    </xf>
    <xf numFmtId="0" fontId="8" fillId="3" borderId="0" xfId="0" applyFont="1" applyFill="1" applyAlignment="1">
      <alignment horizontal="center" vertical="center"/>
    </xf>
    <xf numFmtId="0" fontId="2" fillId="0" borderId="1" xfId="0" applyFont="1" applyBorder="1" applyAlignment="1">
      <alignment vertical="center" wrapText="1"/>
    </xf>
    <xf numFmtId="0" fontId="2" fillId="0" borderId="3" xfId="0" applyFont="1" applyBorder="1" applyAlignment="1">
      <alignment vertical="center" wrapText="1"/>
    </xf>
    <xf numFmtId="0" fontId="11" fillId="0" borderId="4" xfId="0" applyFont="1" applyBorder="1" applyAlignment="1">
      <alignment vertical="center" wrapText="1"/>
    </xf>
    <xf numFmtId="0" fontId="11" fillId="0" borderId="1" xfId="0" applyFont="1" applyBorder="1" applyAlignment="1">
      <alignment vertical="center" wrapText="1"/>
    </xf>
    <xf numFmtId="0" fontId="9" fillId="0" borderId="0" xfId="0" applyFont="1" applyAlignment="1">
      <alignment vertical="center"/>
    </xf>
    <xf numFmtId="0" fontId="13" fillId="0" borderId="0" xfId="0" applyFont="1" applyAlignment="1">
      <alignment horizontal="left"/>
    </xf>
    <xf numFmtId="0" fontId="14" fillId="0" borderId="0" xfId="0" applyFont="1" applyAlignment="1">
      <alignment horizontal="left"/>
    </xf>
    <xf numFmtId="0" fontId="12" fillId="0" borderId="1" xfId="0" applyFont="1" applyBorder="1" applyAlignment="1">
      <alignment horizontal="center" vertical="center"/>
    </xf>
    <xf numFmtId="0" fontId="7"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2" xfId="0" applyFont="1" applyBorder="1" applyAlignment="1">
      <alignment horizontal="center" vertical="center"/>
    </xf>
    <xf numFmtId="0" fontId="11" fillId="0" borderId="2" xfId="0" applyFont="1" applyBorder="1" applyAlignment="1">
      <alignment horizontal="center" vertical="center" wrapText="1"/>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9" fillId="4" borderId="1" xfId="0" applyFont="1" applyFill="1" applyBorder="1" applyAlignment="1">
      <alignment horizontal="left" vertical="center"/>
    </xf>
    <xf numFmtId="0" fontId="9" fillId="4" borderId="6" xfId="0" applyFont="1" applyFill="1" applyBorder="1" applyAlignment="1">
      <alignment horizontal="left" vertical="center"/>
    </xf>
    <xf numFmtId="0" fontId="9" fillId="0" borderId="1" xfId="0" applyFont="1" applyBorder="1" applyAlignment="1">
      <alignment horizontal="center" vertical="center"/>
    </xf>
    <xf numFmtId="0" fontId="9" fillId="4" borderId="1" xfId="0" applyFont="1" applyFill="1" applyBorder="1" applyAlignment="1">
      <alignment horizontal="center" vertical="center"/>
    </xf>
    <xf numFmtId="0" fontId="9" fillId="0" borderId="1" xfId="0" applyFont="1" applyBorder="1" applyAlignment="1">
      <alignment horizontal="left" vertical="center"/>
    </xf>
    <xf numFmtId="0" fontId="9" fillId="0" borderId="6" xfId="0" applyFont="1" applyBorder="1" applyAlignment="1">
      <alignment horizontal="left" vertical="center"/>
    </xf>
  </cellXfs>
  <cellStyles count="4">
    <cellStyle name="Hyperlink" xfId="2" xr:uid="{00000000-000B-0000-0000-000008000000}"/>
    <cellStyle name="Normal" xfId="0" builtinId="0"/>
    <cellStyle name="Normal 2" xfId="1" xr:uid="{812382F7-8946-4CDF-85D8-0B1560B72029}"/>
    <cellStyle name="Valuta 2" xfId="3" xr:uid="{A44A0B3F-FA14-413E-B912-31776123F2C8}"/>
  </cellStyles>
  <dxfs count="74">
    <dxf>
      <fill>
        <patternFill>
          <bgColor theme="9" tint="0.59996337778862885"/>
        </patternFill>
      </fill>
    </dxf>
    <dxf>
      <fill>
        <patternFill patternType="solid">
          <bgColor theme="6" tint="0.79998168889431442"/>
        </patternFill>
      </fill>
    </dxf>
    <dxf>
      <fill>
        <patternFill>
          <bgColor rgb="FFC00000"/>
        </patternFill>
      </fill>
    </dxf>
    <dxf>
      <fill>
        <patternFill>
          <bgColor rgb="FF9F9F9F"/>
        </patternFill>
      </fill>
    </dxf>
    <dxf>
      <font>
        <b val="0"/>
        <i val="0"/>
      </font>
      <fill>
        <patternFill>
          <bgColor rgb="FFFF9900"/>
        </patternFill>
      </fill>
    </dxf>
    <dxf>
      <fill>
        <patternFill>
          <bgColor rgb="FFFFC000"/>
        </patternFill>
      </fill>
    </dxf>
    <dxf>
      <fill>
        <patternFill>
          <bgColor rgb="FFC00000"/>
        </patternFill>
      </fill>
    </dxf>
    <dxf>
      <fill>
        <patternFill>
          <bgColor rgb="FFFFC000"/>
        </patternFill>
      </fill>
    </dxf>
    <dxf>
      <fill>
        <patternFill>
          <bgColor rgb="FF9F9F9F"/>
        </patternFill>
      </fill>
    </dxf>
    <dxf>
      <font>
        <b val="0"/>
        <i val="0"/>
      </font>
      <fill>
        <patternFill>
          <bgColor rgb="FFFF9900"/>
        </patternFill>
      </fill>
    </dxf>
    <dxf>
      <fill>
        <patternFill>
          <bgColor rgb="FF9F9F9F"/>
        </patternFill>
      </fill>
    </dxf>
    <dxf>
      <fill>
        <patternFill>
          <bgColor rgb="FFC00000"/>
        </patternFill>
      </fill>
    </dxf>
    <dxf>
      <fill>
        <patternFill>
          <bgColor rgb="FFFFC000"/>
        </patternFill>
      </fill>
    </dxf>
    <dxf>
      <font>
        <b val="0"/>
        <i val="0"/>
      </font>
      <fill>
        <patternFill>
          <bgColor rgb="FFFF9900"/>
        </patternFill>
      </fill>
    </dxf>
    <dxf>
      <fill>
        <patternFill>
          <bgColor rgb="FFC00000"/>
        </patternFill>
      </fill>
    </dxf>
    <dxf>
      <fill>
        <patternFill>
          <bgColor rgb="FFFFC000"/>
        </patternFill>
      </fill>
    </dxf>
    <dxf>
      <fill>
        <patternFill>
          <bgColor rgb="FF9F9F9F"/>
        </patternFill>
      </fill>
    </dxf>
    <dxf>
      <font>
        <b val="0"/>
        <i val="0"/>
      </font>
      <fill>
        <patternFill>
          <bgColor rgb="FFFF9900"/>
        </patternFill>
      </fill>
    </dxf>
    <dxf>
      <fill>
        <patternFill>
          <bgColor rgb="FFFFC000"/>
        </patternFill>
      </fill>
    </dxf>
    <dxf>
      <fill>
        <patternFill>
          <bgColor rgb="FF9F9F9F"/>
        </patternFill>
      </fill>
    </dxf>
    <dxf>
      <font>
        <b val="0"/>
        <i val="0"/>
      </font>
      <fill>
        <patternFill>
          <bgColor rgb="FFFF9900"/>
        </patternFill>
      </fill>
    </dxf>
    <dxf>
      <fill>
        <patternFill>
          <bgColor rgb="FFC00000"/>
        </patternFill>
      </fill>
    </dxf>
    <dxf>
      <fill>
        <patternFill>
          <bgColor rgb="FFC00000"/>
        </patternFill>
      </fill>
    </dxf>
    <dxf>
      <fill>
        <patternFill>
          <bgColor rgb="FFFFC000"/>
        </patternFill>
      </fill>
    </dxf>
    <dxf>
      <fill>
        <patternFill>
          <bgColor rgb="FF9F9F9F"/>
        </patternFill>
      </fill>
    </dxf>
    <dxf>
      <font>
        <b val="0"/>
        <i val="0"/>
      </font>
      <fill>
        <patternFill>
          <bgColor rgb="FFFF9900"/>
        </patternFill>
      </fill>
    </dxf>
    <dxf>
      <font>
        <b val="0"/>
        <i val="0"/>
      </font>
      <fill>
        <patternFill>
          <bgColor rgb="FFFF9900"/>
        </patternFill>
      </fill>
    </dxf>
    <dxf>
      <fill>
        <patternFill>
          <bgColor rgb="FF9F9F9F"/>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9F9F9F"/>
        </patternFill>
      </fill>
    </dxf>
    <dxf>
      <font>
        <b val="0"/>
        <i val="0"/>
      </font>
      <fill>
        <patternFill>
          <bgColor rgb="FFFF9900"/>
        </patternFill>
      </fill>
    </dxf>
    <dxf>
      <fill>
        <patternFill>
          <bgColor rgb="FFC00000"/>
        </patternFill>
      </fill>
    </dxf>
    <dxf>
      <fill>
        <patternFill>
          <bgColor rgb="FFFFC000"/>
        </patternFill>
      </fill>
    </dxf>
    <dxf>
      <fill>
        <patternFill>
          <bgColor rgb="FF9F9F9F"/>
        </patternFill>
      </fill>
    </dxf>
    <dxf>
      <font>
        <b val="0"/>
        <i val="0"/>
      </font>
      <fill>
        <patternFill>
          <bgColor rgb="FFFF9900"/>
        </patternFill>
      </fill>
    </dxf>
    <dxf>
      <font>
        <b val="0"/>
        <i val="0"/>
      </font>
      <fill>
        <patternFill>
          <bgColor rgb="FFFF9900"/>
        </patternFill>
      </fill>
    </dxf>
    <dxf>
      <fill>
        <patternFill>
          <bgColor rgb="FFFFC000"/>
        </patternFill>
      </fill>
    </dxf>
    <dxf>
      <fill>
        <patternFill>
          <bgColor rgb="FFC00000"/>
        </patternFill>
      </fill>
    </dxf>
    <dxf>
      <fill>
        <patternFill>
          <bgColor rgb="FF9F9F9F"/>
        </patternFill>
      </fill>
    </dxf>
    <dxf>
      <fill>
        <patternFill>
          <bgColor rgb="FFC00000"/>
        </patternFill>
      </fill>
    </dxf>
    <dxf>
      <fill>
        <patternFill>
          <bgColor rgb="FFFFC000"/>
        </patternFill>
      </fill>
    </dxf>
    <dxf>
      <font>
        <b val="0"/>
        <i val="0"/>
      </font>
      <fill>
        <patternFill>
          <bgColor rgb="FFFF9900"/>
        </patternFill>
      </fill>
    </dxf>
    <dxf>
      <fill>
        <patternFill>
          <bgColor rgb="FF9F9F9F"/>
        </patternFill>
      </fill>
    </dxf>
    <dxf>
      <fill>
        <patternFill>
          <bgColor rgb="FF9F9F9F"/>
        </patternFill>
      </fill>
    </dxf>
    <dxf>
      <fill>
        <patternFill>
          <bgColor rgb="FFFFC000"/>
        </patternFill>
      </fill>
    </dxf>
    <dxf>
      <fill>
        <patternFill>
          <bgColor rgb="FFC00000"/>
        </patternFill>
      </fill>
    </dxf>
    <dxf>
      <font>
        <b val="0"/>
        <i val="0"/>
      </font>
      <fill>
        <patternFill>
          <bgColor rgb="FFFF9900"/>
        </patternFill>
      </fill>
    </dxf>
    <dxf>
      <font>
        <b val="0"/>
        <i val="0"/>
      </font>
      <fill>
        <patternFill>
          <bgColor rgb="FFFF9900"/>
        </patternFill>
      </fill>
    </dxf>
    <dxf>
      <fill>
        <patternFill>
          <bgColor rgb="FF9F9F9F"/>
        </patternFill>
      </fill>
    </dxf>
    <dxf>
      <fill>
        <patternFill>
          <bgColor rgb="FFFFC000"/>
        </patternFill>
      </fill>
    </dxf>
    <dxf>
      <fill>
        <patternFill>
          <bgColor rgb="FFC00000"/>
        </patternFill>
      </fill>
    </dxf>
    <dxf>
      <font>
        <b val="0"/>
        <i val="0"/>
      </font>
      <fill>
        <patternFill>
          <bgColor rgb="FFFF9900"/>
        </patternFill>
      </fill>
    </dxf>
    <dxf>
      <fill>
        <patternFill>
          <bgColor rgb="FFC00000"/>
        </patternFill>
      </fill>
    </dxf>
    <dxf>
      <fill>
        <patternFill>
          <bgColor rgb="FFFFC000"/>
        </patternFill>
      </fill>
    </dxf>
    <dxf>
      <fill>
        <patternFill>
          <bgColor rgb="FF9F9F9F"/>
        </patternFill>
      </fill>
    </dxf>
    <dxf>
      <fill>
        <patternFill>
          <bgColor rgb="FFC00000"/>
        </patternFill>
      </fill>
    </dxf>
    <dxf>
      <fill>
        <patternFill>
          <bgColor rgb="FF9F9F9F"/>
        </patternFill>
      </fill>
    </dxf>
    <dxf>
      <font>
        <b val="0"/>
        <i val="0"/>
      </font>
      <fill>
        <patternFill>
          <bgColor rgb="FFFF9900"/>
        </patternFill>
      </fill>
    </dxf>
    <dxf>
      <fill>
        <patternFill>
          <bgColor rgb="FFFFC000"/>
        </patternFill>
      </fill>
    </dxf>
    <dxf>
      <fill>
        <patternFill>
          <bgColor rgb="FFC00000"/>
        </patternFill>
      </fill>
    </dxf>
    <dxf>
      <fill>
        <patternFill>
          <bgColor rgb="FFFFC000"/>
        </patternFill>
      </fill>
    </dxf>
    <dxf>
      <fill>
        <patternFill>
          <bgColor rgb="FF9F9F9F"/>
        </patternFill>
      </fill>
    </dxf>
    <dxf>
      <font>
        <b val="0"/>
        <i val="0"/>
      </font>
      <fill>
        <patternFill>
          <bgColor rgb="FFFF9900"/>
        </patternFill>
      </fill>
    </dxf>
    <dxf>
      <fill>
        <patternFill>
          <bgColor rgb="FFFFC000"/>
        </patternFill>
      </fill>
    </dxf>
    <dxf>
      <fill>
        <patternFill>
          <bgColor rgb="FF9F9F9F"/>
        </patternFill>
      </fill>
    </dxf>
    <dxf>
      <font>
        <b val="0"/>
        <i val="0"/>
      </font>
      <fill>
        <patternFill>
          <bgColor rgb="FFFF9900"/>
        </patternFill>
      </fill>
    </dxf>
    <dxf>
      <fill>
        <patternFill>
          <bgColor rgb="FFC00000"/>
        </patternFill>
      </fill>
    </dxf>
    <dxf>
      <font>
        <b val="0"/>
        <i val="0"/>
      </font>
      <fill>
        <patternFill>
          <bgColor rgb="FFFF9900"/>
        </patternFill>
      </fill>
    </dxf>
    <dxf>
      <fill>
        <patternFill>
          <bgColor rgb="FF9F9F9F"/>
        </patternFill>
      </fill>
    </dxf>
    <dxf>
      <fill>
        <patternFill>
          <bgColor rgb="FFFFC000"/>
        </patternFill>
      </fill>
    </dxf>
    <dxf>
      <fill>
        <patternFill>
          <bgColor rgb="FFC00000"/>
        </patternFill>
      </fill>
    </dxf>
  </dxfs>
  <tableStyles count="0" defaultTableStyle="TableStyleMedium2" defaultPivotStyle="PivotStyleLight16"/>
  <colors>
    <mruColors>
      <color rgb="FFFF9900"/>
      <color rgb="FFFF9966"/>
      <color rgb="FF009900"/>
      <color rgb="FFBE5E17"/>
      <color rgb="FFCDDE7A"/>
      <color rgb="FFFF5050"/>
      <color rgb="FF008000"/>
      <color rgb="FF990033"/>
      <color rgb="FFFF66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892968</xdr:colOff>
      <xdr:row>1</xdr:row>
      <xdr:rowOff>238120</xdr:rowOff>
    </xdr:from>
    <xdr:to>
      <xdr:col>4</xdr:col>
      <xdr:colOff>1957904</xdr:colOff>
      <xdr:row>4</xdr:row>
      <xdr:rowOff>179687</xdr:rowOff>
    </xdr:to>
    <xdr:pic>
      <xdr:nvPicPr>
        <xdr:cNvPr id="2" name="Bildobjekt 1" descr="En bild som visar text, Teckensnitt, Grafik, grafisk design&#10;&#10;Automatiskt genererad beskrivning">
          <a:extLst>
            <a:ext uri="{FF2B5EF4-FFF2-40B4-BE49-F238E27FC236}">
              <a16:creationId xmlns:a16="http://schemas.microsoft.com/office/drawing/2014/main" id="{8CABFFAE-5331-4508-E266-02B0E7E9B64D}"/>
            </a:ext>
          </a:extLst>
        </xdr:cNvPr>
        <xdr:cNvPicPr>
          <a:picLocks noChangeAspect="1"/>
        </xdr:cNvPicPr>
      </xdr:nvPicPr>
      <xdr:blipFill>
        <a:blip xmlns:r="http://schemas.openxmlformats.org/officeDocument/2006/relationships" r:embed="rId1"/>
        <a:stretch>
          <a:fillRect/>
        </a:stretch>
      </xdr:blipFill>
      <xdr:spPr>
        <a:xfrm>
          <a:off x="5441156" y="428620"/>
          <a:ext cx="1064936" cy="1322692"/>
        </a:xfrm>
        <a:prstGeom prst="rect">
          <a:avLst/>
        </a:prstGeom>
      </xdr:spPr>
    </xdr:pic>
    <xdr:clientData/>
  </xdr:twoCellAnchor>
  <xdr:twoCellAnchor editAs="oneCell">
    <xdr:from>
      <xdr:col>4</xdr:col>
      <xdr:colOff>2178841</xdr:colOff>
      <xdr:row>2</xdr:row>
      <xdr:rowOff>333374</xdr:rowOff>
    </xdr:from>
    <xdr:to>
      <xdr:col>5</xdr:col>
      <xdr:colOff>864778</xdr:colOff>
      <xdr:row>4</xdr:row>
      <xdr:rowOff>192615</xdr:rowOff>
    </xdr:to>
    <xdr:pic>
      <xdr:nvPicPr>
        <xdr:cNvPr id="3" name="Bildobjekt 5">
          <a:extLst>
            <a:ext uri="{FF2B5EF4-FFF2-40B4-BE49-F238E27FC236}">
              <a16:creationId xmlns:a16="http://schemas.microsoft.com/office/drawing/2014/main" id="{1FDA7426-0A56-4AFA-9798-1831A13028EF}"/>
            </a:ext>
          </a:extLst>
        </xdr:cNvPr>
        <xdr:cNvPicPr>
          <a:picLocks noChangeAspect="1"/>
        </xdr:cNvPicPr>
      </xdr:nvPicPr>
      <xdr:blipFill>
        <a:blip xmlns:r="http://schemas.openxmlformats.org/officeDocument/2006/relationships" r:embed="rId2"/>
        <a:stretch>
          <a:fillRect/>
        </a:stretch>
      </xdr:blipFill>
      <xdr:spPr>
        <a:xfrm>
          <a:off x="6727029" y="1214437"/>
          <a:ext cx="1495812" cy="54980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B2:N195"/>
  <sheetViews>
    <sheetView showGridLines="0" tabSelected="1" zoomScale="40" zoomScaleNormal="40" workbookViewId="0">
      <selection activeCell="N20" sqref="N20"/>
    </sheetView>
  </sheetViews>
  <sheetFormatPr defaultRowHeight="15" x14ac:dyDescent="0.25"/>
  <cols>
    <col min="1" max="1" width="11.5703125" bestFit="1" customWidth="1"/>
    <col min="2" max="2" width="25.7109375" customWidth="1"/>
    <col min="3" max="4" width="20.7109375" customWidth="1"/>
    <col min="5" max="5" width="42.140625" customWidth="1"/>
    <col min="6" max="7" width="20.7109375" style="1" customWidth="1"/>
    <col min="8" max="8" width="8.140625" style="1" customWidth="1"/>
    <col min="9" max="9" width="191.140625" style="2" customWidth="1"/>
    <col min="10" max="10" width="31.85546875" style="3" hidden="1" customWidth="1"/>
    <col min="11" max="11" width="30.7109375" style="1" customWidth="1"/>
    <col min="12" max="12" width="9.140625" hidden="1" customWidth="1"/>
    <col min="13" max="13" width="3.5703125" hidden="1" customWidth="1"/>
    <col min="14" max="14" width="111.28515625" customWidth="1"/>
  </cols>
  <sheetData>
    <row r="2" spans="2:14" ht="54" customHeight="1" x14ac:dyDescent="0.25"/>
    <row r="3" spans="2:14" ht="33.75" customHeight="1" x14ac:dyDescent="0.4">
      <c r="B3" s="5" t="s">
        <v>191</v>
      </c>
    </row>
    <row r="4" spans="2:14" ht="21" x14ac:dyDescent="0.35">
      <c r="D4" s="27"/>
      <c r="E4" s="27"/>
      <c r="N4" s="20"/>
    </row>
    <row r="5" spans="2:14" ht="21" x14ac:dyDescent="0.35">
      <c r="B5" s="26" t="s">
        <v>125</v>
      </c>
      <c r="D5" s="27"/>
      <c r="E5" s="27"/>
      <c r="N5" s="20"/>
    </row>
    <row r="6" spans="2:14" ht="18" customHeight="1" x14ac:dyDescent="0.4">
      <c r="B6" s="5"/>
      <c r="N6" s="20"/>
    </row>
    <row r="7" spans="2:14" ht="18" x14ac:dyDescent="0.25">
      <c r="B7" s="41" t="s">
        <v>140</v>
      </c>
      <c r="C7" s="42"/>
      <c r="D7" s="39"/>
      <c r="E7" s="39"/>
      <c r="F7" s="25"/>
      <c r="N7" s="20"/>
    </row>
    <row r="8" spans="2:14" ht="18" x14ac:dyDescent="0.25">
      <c r="B8" s="41" t="s">
        <v>141</v>
      </c>
      <c r="C8" s="42"/>
      <c r="D8" s="39"/>
      <c r="E8" s="39"/>
      <c r="N8" s="20"/>
    </row>
    <row r="9" spans="2:14" ht="18" x14ac:dyDescent="0.25">
      <c r="B9" s="37" t="s">
        <v>189</v>
      </c>
      <c r="C9" s="37"/>
      <c r="D9" s="37"/>
      <c r="E9" s="37"/>
      <c r="N9" s="20"/>
    </row>
    <row r="10" spans="2:14" ht="18" x14ac:dyDescent="0.25">
      <c r="B10" s="37" t="s">
        <v>142</v>
      </c>
      <c r="C10" s="38"/>
      <c r="D10" s="40"/>
      <c r="E10" s="40"/>
      <c r="N10" s="20"/>
    </row>
    <row r="11" spans="2:14" ht="18" x14ac:dyDescent="0.25">
      <c r="B11" s="37" t="s">
        <v>188</v>
      </c>
      <c r="C11" s="38"/>
      <c r="D11" s="40"/>
      <c r="E11" s="40"/>
      <c r="N11" s="20"/>
    </row>
    <row r="12" spans="2:14" ht="18" x14ac:dyDescent="0.25">
      <c r="B12" s="37" t="s">
        <v>143</v>
      </c>
      <c r="C12" s="38"/>
      <c r="D12" s="40"/>
      <c r="E12" s="40"/>
      <c r="N12" s="20"/>
    </row>
    <row r="13" spans="2:14" ht="16.5" x14ac:dyDescent="0.25">
      <c r="B13" s="37" t="s">
        <v>144</v>
      </c>
      <c r="C13" s="38"/>
      <c r="D13" s="40"/>
      <c r="E13" s="40"/>
    </row>
    <row r="14" spans="2:14" x14ac:dyDescent="0.25">
      <c r="F14"/>
      <c r="G14"/>
      <c r="H14"/>
      <c r="I14"/>
    </row>
    <row r="15" spans="2:14" ht="29.25" x14ac:dyDescent="0.4">
      <c r="B15" s="5"/>
      <c r="C15" s="6"/>
      <c r="D15" s="6"/>
      <c r="E15" s="6"/>
      <c r="F15" s="6"/>
      <c r="G15" s="6"/>
      <c r="H15" s="6"/>
      <c r="I15" s="6"/>
      <c r="J15" s="7"/>
      <c r="K15" s="8"/>
      <c r="L15" s="6"/>
      <c r="M15" s="6"/>
      <c r="N15" s="6"/>
    </row>
    <row r="16" spans="2:14" s="4" customFormat="1" ht="81.75" customHeight="1" x14ac:dyDescent="0.25">
      <c r="B16" s="17" t="s">
        <v>1</v>
      </c>
      <c r="C16" s="17" t="s">
        <v>126</v>
      </c>
      <c r="D16" s="19" t="s">
        <v>172</v>
      </c>
      <c r="E16" s="17" t="s">
        <v>124</v>
      </c>
      <c r="F16" s="19" t="s">
        <v>171</v>
      </c>
      <c r="G16" s="17" t="s">
        <v>137</v>
      </c>
      <c r="H16" s="17" t="s">
        <v>138</v>
      </c>
      <c r="I16" s="18" t="s">
        <v>131</v>
      </c>
      <c r="J16" s="19" t="s">
        <v>187</v>
      </c>
      <c r="K16" s="19" t="s">
        <v>190</v>
      </c>
      <c r="L16" s="17"/>
      <c r="M16" s="17"/>
      <c r="N16" s="17" t="s">
        <v>130</v>
      </c>
    </row>
    <row r="17" spans="2:14" ht="24.95" customHeight="1" x14ac:dyDescent="0.25">
      <c r="B17" s="30" t="str">
        <f>IF(AND(D17&lt;&gt;"UPPFYLLS EJ",D64&lt;&gt;"UPPFYLLS EJ",D73&lt;&gt;"UPPFYLLS EJ",D122&lt;&gt;"UPPFYLLS EJ",D133&lt;&gt;"UPPFYLLS EJ"),IF(OR(D17="BRONS",D64="BRONS",D73="BRONS",D122="BRONS",D133="BRONS"),"BRONS",IF(OR(D17="SILVER",D64="SILVER",D73="SILVER",D122="SILVER",D133="SILVER"),"SILVER","GULD")),"UPPFYLLS EJ")</f>
        <v>UPPFYLLS EJ</v>
      </c>
      <c r="C17" s="34" t="s">
        <v>2</v>
      </c>
      <c r="D17" s="35" t="str">
        <f>IF(AND(F17&lt;&gt;"UPPFYLLS EJ",F28&lt;&gt;"UPPFYLLS EJ",F36&lt;&gt;"UPPFYLLS EJ",F48&lt;&gt;"UPPFYLLS EJ"),IF(OR(F17="BRONS",F28="BRONS",F36="BRONS",F48="BRONS"),IF(COUNTIF(F17:F63,"BRONS")&lt;=2,"SILVER","BRONS"),IF(COUNTIF(F17:F63,"SILVER")&lt;=2,"GULD","SILVER")),"UPPFYLLS EJ")</f>
        <v>UPPFYLLS EJ</v>
      </c>
      <c r="E17" s="23" t="s">
        <v>170</v>
      </c>
      <c r="F17" s="33" t="str">
        <f>IF(K17="JA",IF(COUNTIF(K18:K27,"JA")&gt;=M18,"GULD",IF(COUNTIF(K18:K27,"JA")&gt;=M17,"SILVER","BRONS")),"UPPFYLLS EJ")</f>
        <v>UPPFYLLS EJ</v>
      </c>
      <c r="G17" s="14" t="s">
        <v>3</v>
      </c>
      <c r="H17" s="14">
        <v>1</v>
      </c>
      <c r="I17" s="15" t="s">
        <v>4</v>
      </c>
      <c r="J17" s="16"/>
      <c r="K17" s="11"/>
      <c r="L17" s="6" t="s">
        <v>127</v>
      </c>
      <c r="M17" s="6">
        <v>6</v>
      </c>
      <c r="N17" s="13"/>
    </row>
    <row r="18" spans="2:14" ht="24.95" customHeight="1" x14ac:dyDescent="0.25">
      <c r="B18" s="31"/>
      <c r="C18" s="32"/>
      <c r="D18" s="36"/>
      <c r="E18" s="23" t="s">
        <v>170</v>
      </c>
      <c r="F18" s="28"/>
      <c r="G18" s="9" t="s">
        <v>5</v>
      </c>
      <c r="H18" s="9">
        <v>1</v>
      </c>
      <c r="I18" s="10" t="s">
        <v>6</v>
      </c>
      <c r="J18" s="11"/>
      <c r="K18" s="11"/>
      <c r="L18" s="6" t="s">
        <v>128</v>
      </c>
      <c r="M18" s="6">
        <v>8</v>
      </c>
      <c r="N18" s="13"/>
    </row>
    <row r="19" spans="2:14" ht="24.95" customHeight="1" x14ac:dyDescent="0.25">
      <c r="B19" s="31"/>
      <c r="C19" s="32"/>
      <c r="D19" s="36"/>
      <c r="E19" s="23" t="s">
        <v>170</v>
      </c>
      <c r="F19" s="28"/>
      <c r="G19" s="9" t="s">
        <v>5</v>
      </c>
      <c r="H19" s="9">
        <v>2</v>
      </c>
      <c r="I19" s="10" t="s">
        <v>7</v>
      </c>
      <c r="J19" s="11"/>
      <c r="K19" s="11"/>
      <c r="L19" s="6"/>
      <c r="M19" s="6"/>
      <c r="N19" s="13"/>
    </row>
    <row r="20" spans="2:14" ht="24.95" customHeight="1" x14ac:dyDescent="0.25">
      <c r="B20" s="31"/>
      <c r="C20" s="32"/>
      <c r="D20" s="36"/>
      <c r="E20" s="23" t="s">
        <v>170</v>
      </c>
      <c r="F20" s="28"/>
      <c r="G20" s="9" t="s">
        <v>5</v>
      </c>
      <c r="H20" s="9">
        <v>3</v>
      </c>
      <c r="I20" s="10" t="s">
        <v>8</v>
      </c>
      <c r="J20" s="11"/>
      <c r="K20" s="11"/>
      <c r="L20" s="6"/>
      <c r="M20" s="6"/>
      <c r="N20" s="13"/>
    </row>
    <row r="21" spans="2:14" ht="24.95" customHeight="1" x14ac:dyDescent="0.25">
      <c r="B21" s="31"/>
      <c r="C21" s="32"/>
      <c r="D21" s="36"/>
      <c r="E21" s="23" t="s">
        <v>170</v>
      </c>
      <c r="F21" s="28"/>
      <c r="G21" s="9" t="s">
        <v>5</v>
      </c>
      <c r="H21" s="9">
        <v>4</v>
      </c>
      <c r="I21" s="10" t="s">
        <v>9</v>
      </c>
      <c r="J21" s="11"/>
      <c r="K21" s="11"/>
      <c r="L21" s="6"/>
      <c r="M21" s="6"/>
      <c r="N21" s="13"/>
    </row>
    <row r="22" spans="2:14" ht="59.25" customHeight="1" x14ac:dyDescent="0.25">
      <c r="B22" s="31"/>
      <c r="C22" s="32"/>
      <c r="D22" s="36"/>
      <c r="E22" s="23" t="s">
        <v>170</v>
      </c>
      <c r="F22" s="28"/>
      <c r="G22" s="9" t="s">
        <v>5</v>
      </c>
      <c r="H22" s="9">
        <v>5</v>
      </c>
      <c r="I22" s="10" t="s">
        <v>168</v>
      </c>
      <c r="J22" s="11"/>
      <c r="K22" s="11"/>
      <c r="L22" s="6"/>
      <c r="M22" s="6"/>
      <c r="N22" s="13"/>
    </row>
    <row r="23" spans="2:14" ht="24.95" customHeight="1" x14ac:dyDescent="0.25">
      <c r="B23" s="31"/>
      <c r="C23" s="32"/>
      <c r="D23" s="36"/>
      <c r="E23" s="23" t="s">
        <v>170</v>
      </c>
      <c r="F23" s="28"/>
      <c r="G23" s="9" t="s">
        <v>5</v>
      </c>
      <c r="H23" s="9">
        <v>6</v>
      </c>
      <c r="I23" s="10" t="s">
        <v>151</v>
      </c>
      <c r="J23" s="11"/>
      <c r="K23" s="11"/>
      <c r="L23" s="6"/>
      <c r="M23" s="6"/>
      <c r="N23" s="13"/>
    </row>
    <row r="24" spans="2:14" ht="24.95" customHeight="1" x14ac:dyDescent="0.25">
      <c r="B24" s="31"/>
      <c r="C24" s="32"/>
      <c r="D24" s="36"/>
      <c r="E24" s="23" t="s">
        <v>170</v>
      </c>
      <c r="F24" s="28"/>
      <c r="G24" s="9" t="s">
        <v>5</v>
      </c>
      <c r="H24" s="9">
        <v>7</v>
      </c>
      <c r="I24" s="10" t="s">
        <v>152</v>
      </c>
      <c r="J24" s="11"/>
      <c r="K24" s="11"/>
      <c r="L24" s="6"/>
      <c r="M24" s="6"/>
      <c r="N24" s="13"/>
    </row>
    <row r="25" spans="2:14" ht="45" customHeight="1" x14ac:dyDescent="0.25">
      <c r="B25" s="31"/>
      <c r="C25" s="32"/>
      <c r="D25" s="36"/>
      <c r="E25" s="23" t="s">
        <v>170</v>
      </c>
      <c r="F25" s="28"/>
      <c r="G25" s="9" t="s">
        <v>5</v>
      </c>
      <c r="H25" s="9">
        <v>8</v>
      </c>
      <c r="I25" s="10" t="s">
        <v>193</v>
      </c>
      <c r="J25" s="11"/>
      <c r="K25" s="11"/>
      <c r="L25" s="6"/>
      <c r="M25" s="6"/>
      <c r="N25" s="13"/>
    </row>
    <row r="26" spans="2:14" ht="35.1" customHeight="1" x14ac:dyDescent="0.25">
      <c r="B26" s="31"/>
      <c r="C26" s="32"/>
      <c r="D26" s="36"/>
      <c r="E26" s="23" t="s">
        <v>170</v>
      </c>
      <c r="F26" s="28"/>
      <c r="G26" s="9" t="s">
        <v>5</v>
      </c>
      <c r="H26" s="9">
        <v>9</v>
      </c>
      <c r="I26" s="10" t="s">
        <v>10</v>
      </c>
      <c r="J26" s="11"/>
      <c r="K26" s="11"/>
      <c r="L26" s="6"/>
      <c r="M26" s="6"/>
      <c r="N26" s="13"/>
    </row>
    <row r="27" spans="2:14" ht="24.95" customHeight="1" x14ac:dyDescent="0.25">
      <c r="B27" s="31"/>
      <c r="C27" s="32"/>
      <c r="D27" s="36"/>
      <c r="E27" s="23" t="s">
        <v>170</v>
      </c>
      <c r="F27" s="28"/>
      <c r="G27" s="9" t="s">
        <v>5</v>
      </c>
      <c r="H27" s="9">
        <v>10</v>
      </c>
      <c r="I27" s="22" t="s">
        <v>11</v>
      </c>
      <c r="J27" s="11"/>
      <c r="K27" s="11"/>
      <c r="L27" s="6"/>
      <c r="M27" s="6"/>
      <c r="N27" s="13"/>
    </row>
    <row r="28" spans="2:14" ht="24.95" customHeight="1" x14ac:dyDescent="0.25">
      <c r="B28" s="31"/>
      <c r="C28" s="32"/>
      <c r="D28" s="36"/>
      <c r="E28" s="23" t="s">
        <v>173</v>
      </c>
      <c r="F28" s="28" t="str">
        <f>IF(K28="JA",IF(COUNTIF(K29:K35,"JA")&gt;=M29,"GULD",IF(COUNTIF(K29:K35,"JA")&gt;=M28,"SILVER","BRONS")),"UPPFYLLS EJ")</f>
        <v>UPPFYLLS EJ</v>
      </c>
      <c r="G28" s="9" t="s">
        <v>3</v>
      </c>
      <c r="H28" s="9">
        <v>1</v>
      </c>
      <c r="I28" s="10" t="s">
        <v>139</v>
      </c>
      <c r="J28" s="11"/>
      <c r="K28" s="11"/>
      <c r="L28" s="6" t="s">
        <v>127</v>
      </c>
      <c r="M28" s="6">
        <v>4</v>
      </c>
      <c r="N28" s="13"/>
    </row>
    <row r="29" spans="2:14" ht="24.95" customHeight="1" x14ac:dyDescent="0.25">
      <c r="B29" s="31"/>
      <c r="C29" s="32"/>
      <c r="D29" s="36"/>
      <c r="E29" s="23" t="s">
        <v>173</v>
      </c>
      <c r="F29" s="28"/>
      <c r="G29" s="9" t="s">
        <v>5</v>
      </c>
      <c r="H29" s="9">
        <v>1</v>
      </c>
      <c r="I29" s="10" t="s">
        <v>12</v>
      </c>
      <c r="J29" s="11"/>
      <c r="K29" s="11"/>
      <c r="L29" s="6" t="s">
        <v>128</v>
      </c>
      <c r="M29" s="6">
        <v>7</v>
      </c>
      <c r="N29" s="13"/>
    </row>
    <row r="30" spans="2:14" ht="24.95" customHeight="1" x14ac:dyDescent="0.25">
      <c r="B30" s="31"/>
      <c r="C30" s="32"/>
      <c r="D30" s="36"/>
      <c r="E30" s="23" t="s">
        <v>173</v>
      </c>
      <c r="F30" s="28"/>
      <c r="G30" s="9" t="s">
        <v>5</v>
      </c>
      <c r="H30" s="9">
        <v>2</v>
      </c>
      <c r="I30" s="10" t="s">
        <v>13</v>
      </c>
      <c r="J30" s="11"/>
      <c r="K30" s="11"/>
      <c r="L30" s="6"/>
      <c r="M30" s="6"/>
      <c r="N30" s="13"/>
    </row>
    <row r="31" spans="2:14" ht="24.95" customHeight="1" x14ac:dyDescent="0.25">
      <c r="B31" s="31"/>
      <c r="C31" s="32"/>
      <c r="D31" s="36"/>
      <c r="E31" s="23" t="s">
        <v>173</v>
      </c>
      <c r="F31" s="28"/>
      <c r="G31" s="9" t="s">
        <v>5</v>
      </c>
      <c r="H31" s="9">
        <v>3</v>
      </c>
      <c r="I31" s="10" t="s">
        <v>14</v>
      </c>
      <c r="J31" s="11"/>
      <c r="K31" s="11"/>
      <c r="L31" s="6"/>
      <c r="M31" s="6"/>
      <c r="N31" s="13"/>
    </row>
    <row r="32" spans="2:14" ht="24.95" customHeight="1" x14ac:dyDescent="0.25">
      <c r="B32" s="31"/>
      <c r="C32" s="32"/>
      <c r="D32" s="36"/>
      <c r="E32" s="23" t="s">
        <v>173</v>
      </c>
      <c r="F32" s="28"/>
      <c r="G32" s="9" t="s">
        <v>5</v>
      </c>
      <c r="H32" s="9">
        <v>4</v>
      </c>
      <c r="I32" s="10" t="s">
        <v>15</v>
      </c>
      <c r="J32" s="11"/>
      <c r="K32" s="11"/>
      <c r="L32" s="6"/>
      <c r="M32" s="6"/>
      <c r="N32" s="13"/>
    </row>
    <row r="33" spans="2:14" ht="24.95" customHeight="1" x14ac:dyDescent="0.25">
      <c r="B33" s="31"/>
      <c r="C33" s="32"/>
      <c r="D33" s="36"/>
      <c r="E33" s="23" t="s">
        <v>173</v>
      </c>
      <c r="F33" s="28"/>
      <c r="G33" s="9" t="s">
        <v>5</v>
      </c>
      <c r="H33" s="9">
        <v>5</v>
      </c>
      <c r="I33" s="10" t="s">
        <v>16</v>
      </c>
      <c r="J33" s="11"/>
      <c r="K33" s="11"/>
      <c r="L33" s="6"/>
      <c r="M33" s="6"/>
      <c r="N33" s="13"/>
    </row>
    <row r="34" spans="2:14" ht="24.95" customHeight="1" x14ac:dyDescent="0.25">
      <c r="B34" s="31"/>
      <c r="C34" s="32"/>
      <c r="D34" s="36"/>
      <c r="E34" s="23" t="s">
        <v>173</v>
      </c>
      <c r="F34" s="28"/>
      <c r="G34" s="9" t="s">
        <v>5</v>
      </c>
      <c r="H34" s="9">
        <v>6</v>
      </c>
      <c r="I34" s="10" t="s">
        <v>17</v>
      </c>
      <c r="J34" s="11"/>
      <c r="K34" s="11"/>
      <c r="L34" s="6"/>
      <c r="M34" s="6"/>
      <c r="N34" s="13"/>
    </row>
    <row r="35" spans="2:14" ht="24.95" customHeight="1" x14ac:dyDescent="0.25">
      <c r="B35" s="31"/>
      <c r="C35" s="32"/>
      <c r="D35" s="36"/>
      <c r="E35" s="23" t="s">
        <v>173</v>
      </c>
      <c r="F35" s="28"/>
      <c r="G35" s="9" t="s">
        <v>5</v>
      </c>
      <c r="H35" s="9">
        <v>7</v>
      </c>
      <c r="I35" s="21" t="s">
        <v>18</v>
      </c>
      <c r="J35" s="11"/>
      <c r="K35" s="11"/>
      <c r="L35" s="6"/>
      <c r="M35" s="6"/>
      <c r="N35" s="13"/>
    </row>
    <row r="36" spans="2:14" ht="24.95" customHeight="1" x14ac:dyDescent="0.25">
      <c r="B36" s="31"/>
      <c r="C36" s="32"/>
      <c r="D36" s="36"/>
      <c r="E36" s="24" t="s">
        <v>174</v>
      </c>
      <c r="F36" s="28" t="str">
        <f>IF(AND(K36="JA",K37="JA"),IF(COUNTIF(K38:K47,"JA")&gt;=M37,"GULD",IF(COUNTIF(K38:K47,"JA")&gt;=M36,"SILVER","BRONS")),"UPPFYLLS EJ")</f>
        <v>UPPFYLLS EJ</v>
      </c>
      <c r="G36" s="9" t="s">
        <v>3</v>
      </c>
      <c r="H36" s="9">
        <v>1</v>
      </c>
      <c r="I36" s="10" t="s">
        <v>19</v>
      </c>
      <c r="J36" s="11"/>
      <c r="K36" s="11"/>
      <c r="L36" s="6" t="s">
        <v>127</v>
      </c>
      <c r="M36" s="6">
        <v>6</v>
      </c>
      <c r="N36" s="13"/>
    </row>
    <row r="37" spans="2:14" ht="24.95" customHeight="1" x14ac:dyDescent="0.25">
      <c r="B37" s="31"/>
      <c r="C37" s="32"/>
      <c r="D37" s="36"/>
      <c r="E37" s="24" t="s">
        <v>174</v>
      </c>
      <c r="F37" s="28"/>
      <c r="G37" s="9" t="s">
        <v>3</v>
      </c>
      <c r="H37" s="9">
        <v>2</v>
      </c>
      <c r="I37" s="10" t="s">
        <v>20</v>
      </c>
      <c r="J37" s="11"/>
      <c r="K37" s="11"/>
      <c r="L37" s="6" t="s">
        <v>128</v>
      </c>
      <c r="M37" s="6">
        <v>8</v>
      </c>
      <c r="N37" s="13"/>
    </row>
    <row r="38" spans="2:14" ht="24.95" customHeight="1" x14ac:dyDescent="0.25">
      <c r="B38" s="31"/>
      <c r="C38" s="32"/>
      <c r="D38" s="36"/>
      <c r="E38" s="24" t="s">
        <v>174</v>
      </c>
      <c r="F38" s="28"/>
      <c r="G38" s="9" t="s">
        <v>5</v>
      </c>
      <c r="H38" s="9">
        <v>1</v>
      </c>
      <c r="I38" s="10" t="s">
        <v>153</v>
      </c>
      <c r="J38" s="11"/>
      <c r="K38" s="11"/>
      <c r="L38" s="6"/>
      <c r="M38" s="6"/>
      <c r="N38" s="13"/>
    </row>
    <row r="39" spans="2:14" ht="24.95" customHeight="1" x14ac:dyDescent="0.25">
      <c r="B39" s="31"/>
      <c r="C39" s="32"/>
      <c r="D39" s="36"/>
      <c r="E39" s="24" t="s">
        <v>174</v>
      </c>
      <c r="F39" s="28"/>
      <c r="G39" s="9" t="s">
        <v>5</v>
      </c>
      <c r="H39" s="9">
        <v>2</v>
      </c>
      <c r="I39" s="10" t="s">
        <v>21</v>
      </c>
      <c r="J39" s="11"/>
      <c r="K39" s="11"/>
      <c r="L39" s="6"/>
      <c r="M39" s="6"/>
      <c r="N39" s="13"/>
    </row>
    <row r="40" spans="2:14" ht="24.95" customHeight="1" x14ac:dyDescent="0.25">
      <c r="B40" s="31"/>
      <c r="C40" s="32"/>
      <c r="D40" s="36"/>
      <c r="E40" s="24" t="s">
        <v>174</v>
      </c>
      <c r="F40" s="28"/>
      <c r="G40" s="9" t="s">
        <v>5</v>
      </c>
      <c r="H40" s="9">
        <v>3</v>
      </c>
      <c r="I40" s="10" t="s">
        <v>22</v>
      </c>
      <c r="J40" s="11"/>
      <c r="K40" s="11"/>
      <c r="L40" s="6"/>
      <c r="M40" s="6"/>
      <c r="N40" s="13"/>
    </row>
    <row r="41" spans="2:14" ht="24.95" customHeight="1" x14ac:dyDescent="0.25">
      <c r="B41" s="31"/>
      <c r="C41" s="32"/>
      <c r="D41" s="36"/>
      <c r="E41" s="24" t="s">
        <v>174</v>
      </c>
      <c r="F41" s="28"/>
      <c r="G41" s="9" t="s">
        <v>5</v>
      </c>
      <c r="H41" s="9">
        <v>4</v>
      </c>
      <c r="I41" s="10" t="s">
        <v>23</v>
      </c>
      <c r="J41" s="11"/>
      <c r="K41" s="11"/>
      <c r="L41" s="6"/>
      <c r="M41" s="6"/>
      <c r="N41" s="13"/>
    </row>
    <row r="42" spans="2:14" ht="24.95" customHeight="1" x14ac:dyDescent="0.25">
      <c r="B42" s="31"/>
      <c r="C42" s="32"/>
      <c r="D42" s="36"/>
      <c r="E42" s="24" t="s">
        <v>174</v>
      </c>
      <c r="F42" s="28"/>
      <c r="G42" s="9" t="s">
        <v>5</v>
      </c>
      <c r="H42" s="9">
        <v>5</v>
      </c>
      <c r="I42" s="10" t="s">
        <v>24</v>
      </c>
      <c r="J42" s="11"/>
      <c r="K42" s="11"/>
      <c r="L42" s="6"/>
      <c r="M42" s="6"/>
      <c r="N42" s="13"/>
    </row>
    <row r="43" spans="2:14" ht="24.95" customHeight="1" x14ac:dyDescent="0.25">
      <c r="B43" s="31"/>
      <c r="C43" s="32"/>
      <c r="D43" s="36"/>
      <c r="E43" s="24" t="s">
        <v>174</v>
      </c>
      <c r="F43" s="28"/>
      <c r="G43" s="9" t="s">
        <v>5</v>
      </c>
      <c r="H43" s="9">
        <v>6</v>
      </c>
      <c r="I43" s="10" t="s">
        <v>25</v>
      </c>
      <c r="J43" s="11"/>
      <c r="K43" s="11"/>
      <c r="L43" s="6"/>
      <c r="M43" s="6"/>
      <c r="N43" s="13"/>
    </row>
    <row r="44" spans="2:14" ht="24.95" customHeight="1" x14ac:dyDescent="0.25">
      <c r="B44" s="31"/>
      <c r="C44" s="32"/>
      <c r="D44" s="36"/>
      <c r="E44" s="24" t="s">
        <v>174</v>
      </c>
      <c r="F44" s="28"/>
      <c r="G44" s="9" t="s">
        <v>5</v>
      </c>
      <c r="H44" s="9">
        <v>7</v>
      </c>
      <c r="I44" s="10" t="s">
        <v>26</v>
      </c>
      <c r="J44" s="11"/>
      <c r="K44" s="11"/>
      <c r="L44" s="6"/>
      <c r="M44" s="6"/>
      <c r="N44" s="13"/>
    </row>
    <row r="45" spans="2:14" ht="24.95" customHeight="1" x14ac:dyDescent="0.25">
      <c r="B45" s="31"/>
      <c r="C45" s="32"/>
      <c r="D45" s="36"/>
      <c r="E45" s="24" t="s">
        <v>174</v>
      </c>
      <c r="F45" s="28"/>
      <c r="G45" s="9" t="s">
        <v>5</v>
      </c>
      <c r="H45" s="9">
        <v>8</v>
      </c>
      <c r="I45" s="10" t="s">
        <v>154</v>
      </c>
      <c r="J45" s="11"/>
      <c r="K45" s="11"/>
      <c r="L45" s="6"/>
      <c r="M45" s="6"/>
      <c r="N45" s="13"/>
    </row>
    <row r="46" spans="2:14" ht="24.95" customHeight="1" x14ac:dyDescent="0.25">
      <c r="B46" s="31"/>
      <c r="C46" s="32"/>
      <c r="D46" s="36"/>
      <c r="E46" s="24" t="s">
        <v>174</v>
      </c>
      <c r="F46" s="28"/>
      <c r="G46" s="9" t="s">
        <v>5</v>
      </c>
      <c r="H46" s="9">
        <v>9</v>
      </c>
      <c r="I46" s="10" t="s">
        <v>155</v>
      </c>
      <c r="J46" s="11"/>
      <c r="K46" s="11"/>
      <c r="L46" s="6"/>
      <c r="M46" s="6"/>
      <c r="N46" s="13"/>
    </row>
    <row r="47" spans="2:14" ht="114" x14ac:dyDescent="0.25">
      <c r="B47" s="31"/>
      <c r="C47" s="32"/>
      <c r="D47" s="36"/>
      <c r="E47" s="24" t="s">
        <v>174</v>
      </c>
      <c r="F47" s="28"/>
      <c r="G47" s="9" t="s">
        <v>5</v>
      </c>
      <c r="H47" s="9">
        <v>10</v>
      </c>
      <c r="I47" s="10" t="s">
        <v>27</v>
      </c>
      <c r="J47" s="11"/>
      <c r="K47" s="11"/>
      <c r="L47" s="6"/>
      <c r="M47" s="6"/>
      <c r="N47" s="13"/>
    </row>
    <row r="48" spans="2:14" ht="24.95" customHeight="1" x14ac:dyDescent="0.25">
      <c r="B48" s="31"/>
      <c r="C48" s="32"/>
      <c r="D48" s="36"/>
      <c r="E48" s="24" t="s">
        <v>175</v>
      </c>
      <c r="F48" s="28" t="str">
        <f>IF(AND(K48="JA",K49="JA",K50="JA",K51="JA"),IF(COUNTIF(K52:K63,"JA")&gt;=M49,"GULD",IF(COUNTIF(K52:K63,"JA")&gt;=M48,"SILVER","BRONS")),"UPPFYLLS EJ")</f>
        <v>UPPFYLLS EJ</v>
      </c>
      <c r="G48" s="9" t="s">
        <v>3</v>
      </c>
      <c r="H48" s="9">
        <v>1</v>
      </c>
      <c r="I48" s="10" t="s">
        <v>28</v>
      </c>
      <c r="J48" s="11"/>
      <c r="K48" s="11"/>
      <c r="L48" s="6" t="s">
        <v>127</v>
      </c>
      <c r="M48" s="6">
        <v>6</v>
      </c>
      <c r="N48" s="13"/>
    </row>
    <row r="49" spans="2:14" ht="24.95" customHeight="1" x14ac:dyDescent="0.25">
      <c r="B49" s="31"/>
      <c r="C49" s="32"/>
      <c r="D49" s="36"/>
      <c r="E49" s="24" t="s">
        <v>175</v>
      </c>
      <c r="F49" s="28"/>
      <c r="G49" s="9" t="s">
        <v>3</v>
      </c>
      <c r="H49" s="9">
        <v>2</v>
      </c>
      <c r="I49" s="10" t="s">
        <v>29</v>
      </c>
      <c r="J49" s="11"/>
      <c r="K49" s="11"/>
      <c r="L49" s="6" t="s">
        <v>128</v>
      </c>
      <c r="M49" s="6">
        <v>9</v>
      </c>
      <c r="N49" s="13"/>
    </row>
    <row r="50" spans="2:14" ht="24.95" customHeight="1" x14ac:dyDescent="0.25">
      <c r="B50" s="31"/>
      <c r="C50" s="32"/>
      <c r="D50" s="36"/>
      <c r="E50" s="24" t="s">
        <v>175</v>
      </c>
      <c r="F50" s="28"/>
      <c r="G50" s="9" t="s">
        <v>3</v>
      </c>
      <c r="H50" s="9">
        <v>3</v>
      </c>
      <c r="I50" s="10" t="s">
        <v>30</v>
      </c>
      <c r="J50" s="11"/>
      <c r="K50" s="11"/>
      <c r="L50" s="6"/>
      <c r="M50" s="6"/>
      <c r="N50" s="13"/>
    </row>
    <row r="51" spans="2:14" ht="24.95" customHeight="1" x14ac:dyDescent="0.25">
      <c r="B51" s="31"/>
      <c r="C51" s="32"/>
      <c r="D51" s="36"/>
      <c r="E51" s="24" t="s">
        <v>175</v>
      </c>
      <c r="F51" s="28"/>
      <c r="G51" s="9" t="s">
        <v>3</v>
      </c>
      <c r="H51" s="9">
        <v>4</v>
      </c>
      <c r="I51" s="10" t="s">
        <v>31</v>
      </c>
      <c r="J51" s="11"/>
      <c r="K51" s="11"/>
      <c r="L51" s="6"/>
      <c r="M51" s="6"/>
      <c r="N51" s="13"/>
    </row>
    <row r="52" spans="2:14" ht="24.95" customHeight="1" x14ac:dyDescent="0.25">
      <c r="B52" s="31"/>
      <c r="C52" s="32"/>
      <c r="D52" s="36"/>
      <c r="E52" s="24" t="s">
        <v>175</v>
      </c>
      <c r="F52" s="28"/>
      <c r="G52" s="9" t="s">
        <v>5</v>
      </c>
      <c r="H52" s="9">
        <v>1</v>
      </c>
      <c r="I52" s="10" t="s">
        <v>32</v>
      </c>
      <c r="J52" s="11"/>
      <c r="K52" s="11"/>
      <c r="L52" s="6"/>
      <c r="M52" s="6"/>
      <c r="N52" s="13"/>
    </row>
    <row r="53" spans="2:14" ht="24.95" customHeight="1" x14ac:dyDescent="0.25">
      <c r="B53" s="31"/>
      <c r="C53" s="32"/>
      <c r="D53" s="36"/>
      <c r="E53" s="24" t="s">
        <v>175</v>
      </c>
      <c r="F53" s="28"/>
      <c r="G53" s="9" t="s">
        <v>5</v>
      </c>
      <c r="H53" s="9">
        <v>2</v>
      </c>
      <c r="I53" s="10" t="s">
        <v>33</v>
      </c>
      <c r="J53" s="11"/>
      <c r="K53" s="11"/>
      <c r="L53" s="6"/>
      <c r="M53" s="6"/>
      <c r="N53" s="13"/>
    </row>
    <row r="54" spans="2:14" ht="24.95" customHeight="1" x14ac:dyDescent="0.25">
      <c r="B54" s="31"/>
      <c r="C54" s="32"/>
      <c r="D54" s="36"/>
      <c r="E54" s="24" t="s">
        <v>175</v>
      </c>
      <c r="F54" s="28"/>
      <c r="G54" s="9" t="s">
        <v>5</v>
      </c>
      <c r="H54" s="9">
        <v>3</v>
      </c>
      <c r="I54" s="10" t="s">
        <v>156</v>
      </c>
      <c r="J54" s="11"/>
      <c r="K54" s="11"/>
      <c r="L54" s="6"/>
      <c r="M54" s="6"/>
      <c r="N54" s="13"/>
    </row>
    <row r="55" spans="2:14" ht="24.95" customHeight="1" x14ac:dyDescent="0.25">
      <c r="B55" s="31"/>
      <c r="C55" s="32"/>
      <c r="D55" s="36"/>
      <c r="E55" s="24" t="s">
        <v>175</v>
      </c>
      <c r="F55" s="28"/>
      <c r="G55" s="9" t="s">
        <v>5</v>
      </c>
      <c r="H55" s="9">
        <v>4</v>
      </c>
      <c r="I55" s="10" t="s">
        <v>157</v>
      </c>
      <c r="J55" s="11"/>
      <c r="K55" s="11"/>
      <c r="L55" s="6"/>
      <c r="M55" s="6"/>
      <c r="N55" s="13"/>
    </row>
    <row r="56" spans="2:14" ht="33" customHeight="1" x14ac:dyDescent="0.25">
      <c r="B56" s="31"/>
      <c r="C56" s="32"/>
      <c r="D56" s="36"/>
      <c r="E56" s="24" t="s">
        <v>175</v>
      </c>
      <c r="F56" s="28"/>
      <c r="G56" s="9" t="s">
        <v>5</v>
      </c>
      <c r="H56" s="9">
        <v>5</v>
      </c>
      <c r="I56" s="10" t="s">
        <v>158</v>
      </c>
      <c r="J56" s="11"/>
      <c r="K56" s="11"/>
      <c r="L56" s="6"/>
      <c r="M56" s="6"/>
      <c r="N56" s="13"/>
    </row>
    <row r="57" spans="2:14" ht="24.95" customHeight="1" x14ac:dyDescent="0.25">
      <c r="B57" s="31"/>
      <c r="C57" s="32"/>
      <c r="D57" s="36"/>
      <c r="E57" s="24" t="s">
        <v>175</v>
      </c>
      <c r="F57" s="28"/>
      <c r="G57" s="9" t="s">
        <v>5</v>
      </c>
      <c r="H57" s="9">
        <v>6</v>
      </c>
      <c r="I57" s="10" t="s">
        <v>159</v>
      </c>
      <c r="J57" s="11"/>
      <c r="K57" s="11"/>
      <c r="L57" s="6"/>
      <c r="M57" s="6"/>
      <c r="N57" s="13"/>
    </row>
    <row r="58" spans="2:14" ht="24.95" customHeight="1" x14ac:dyDescent="0.25">
      <c r="B58" s="31"/>
      <c r="C58" s="32"/>
      <c r="D58" s="36"/>
      <c r="E58" s="24" t="s">
        <v>175</v>
      </c>
      <c r="F58" s="28"/>
      <c r="G58" s="9" t="s">
        <v>5</v>
      </c>
      <c r="H58" s="9">
        <v>7</v>
      </c>
      <c r="I58" s="10" t="s">
        <v>160</v>
      </c>
      <c r="J58" s="11"/>
      <c r="K58" s="11"/>
      <c r="L58" s="6"/>
      <c r="M58" s="6"/>
      <c r="N58" s="13"/>
    </row>
    <row r="59" spans="2:14" ht="24.95" customHeight="1" x14ac:dyDescent="0.25">
      <c r="B59" s="31"/>
      <c r="C59" s="32"/>
      <c r="D59" s="36"/>
      <c r="E59" s="24" t="s">
        <v>175</v>
      </c>
      <c r="F59" s="28"/>
      <c r="G59" s="9" t="s">
        <v>5</v>
      </c>
      <c r="H59" s="9">
        <v>8</v>
      </c>
      <c r="I59" s="10" t="s">
        <v>161</v>
      </c>
      <c r="J59" s="11"/>
      <c r="K59" s="11"/>
      <c r="L59" s="6"/>
      <c r="M59" s="6"/>
      <c r="N59" s="13"/>
    </row>
    <row r="60" spans="2:14" ht="85.5" customHeight="1" x14ac:dyDescent="0.25">
      <c r="B60" s="31"/>
      <c r="C60" s="32"/>
      <c r="D60" s="36"/>
      <c r="E60" s="24" t="s">
        <v>175</v>
      </c>
      <c r="F60" s="28"/>
      <c r="G60" s="9" t="s">
        <v>5</v>
      </c>
      <c r="H60" s="9">
        <v>9</v>
      </c>
      <c r="I60" s="21" t="s">
        <v>162</v>
      </c>
      <c r="J60" s="11"/>
      <c r="K60" s="11"/>
      <c r="L60" s="6"/>
      <c r="M60" s="6"/>
      <c r="N60" s="13"/>
    </row>
    <row r="61" spans="2:14" ht="24.95" customHeight="1" x14ac:dyDescent="0.25">
      <c r="B61" s="31"/>
      <c r="C61" s="32"/>
      <c r="D61" s="36"/>
      <c r="E61" s="24" t="s">
        <v>175</v>
      </c>
      <c r="F61" s="28"/>
      <c r="G61" s="9" t="s">
        <v>5</v>
      </c>
      <c r="H61" s="9">
        <v>10</v>
      </c>
      <c r="I61" s="10" t="s">
        <v>163</v>
      </c>
      <c r="J61" s="11"/>
      <c r="K61" s="11"/>
      <c r="L61" s="6"/>
      <c r="M61" s="6"/>
      <c r="N61" s="13"/>
    </row>
    <row r="62" spans="2:14" ht="24.95" customHeight="1" x14ac:dyDescent="0.25">
      <c r="B62" s="31"/>
      <c r="C62" s="32"/>
      <c r="D62" s="36"/>
      <c r="E62" s="24" t="s">
        <v>175</v>
      </c>
      <c r="F62" s="28"/>
      <c r="G62" s="9" t="s">
        <v>5</v>
      </c>
      <c r="H62" s="9">
        <v>11</v>
      </c>
      <c r="I62" s="10" t="s">
        <v>164</v>
      </c>
      <c r="J62" s="11"/>
      <c r="K62" s="11"/>
      <c r="L62" s="6"/>
      <c r="M62" s="6"/>
      <c r="N62" s="13"/>
    </row>
    <row r="63" spans="2:14" ht="24.95" customHeight="1" x14ac:dyDescent="0.25">
      <c r="B63" s="31"/>
      <c r="C63" s="32"/>
      <c r="D63" s="33"/>
      <c r="E63" s="24" t="s">
        <v>175</v>
      </c>
      <c r="F63" s="28"/>
      <c r="G63" s="9" t="s">
        <v>5</v>
      </c>
      <c r="H63" s="9">
        <v>12</v>
      </c>
      <c r="I63" s="10" t="s">
        <v>34</v>
      </c>
      <c r="J63" s="11"/>
      <c r="K63" s="11"/>
      <c r="L63" s="6"/>
      <c r="M63" s="6"/>
      <c r="N63" s="13"/>
    </row>
    <row r="64" spans="2:14" ht="24.95" customHeight="1" x14ac:dyDescent="0.25">
      <c r="B64" s="31"/>
      <c r="C64" s="32" t="s">
        <v>35</v>
      </c>
      <c r="D64" s="28" t="str">
        <f>F64</f>
        <v>UPPFYLLS EJ</v>
      </c>
      <c r="E64" s="24" t="s">
        <v>176</v>
      </c>
      <c r="F64" s="28" t="str">
        <f>IF(AND(K64="JA"),IF(COUNTIF(K65:K72,"JA")&gt;=M65,"GULD",IF(COUNTIF(K65:K72,"JA")&gt;=M64,"SILVER","BRONS")),"UPPFYLLS EJ")</f>
        <v>UPPFYLLS EJ</v>
      </c>
      <c r="G64" s="9" t="s">
        <v>3</v>
      </c>
      <c r="H64" s="9">
        <v>1</v>
      </c>
      <c r="I64" s="10" t="s">
        <v>36</v>
      </c>
      <c r="J64" s="11"/>
      <c r="K64" s="11"/>
      <c r="L64" s="6" t="s">
        <v>127</v>
      </c>
      <c r="M64" s="6">
        <v>5</v>
      </c>
      <c r="N64" s="13"/>
    </row>
    <row r="65" spans="2:14" ht="24.95" customHeight="1" x14ac:dyDescent="0.25">
      <c r="B65" s="31"/>
      <c r="C65" s="32"/>
      <c r="D65" s="28"/>
      <c r="E65" s="24" t="s">
        <v>176</v>
      </c>
      <c r="F65" s="28"/>
      <c r="G65" s="9" t="s">
        <v>5</v>
      </c>
      <c r="H65" s="9">
        <v>1</v>
      </c>
      <c r="I65" s="10" t="s">
        <v>37</v>
      </c>
      <c r="J65" s="11"/>
      <c r="K65" s="11"/>
      <c r="L65" s="6" t="s">
        <v>128</v>
      </c>
      <c r="M65" s="6">
        <v>7</v>
      </c>
      <c r="N65" s="13"/>
    </row>
    <row r="66" spans="2:14" ht="24.95" customHeight="1" x14ac:dyDescent="0.25">
      <c r="B66" s="31"/>
      <c r="C66" s="32"/>
      <c r="D66" s="28"/>
      <c r="E66" s="24" t="s">
        <v>176</v>
      </c>
      <c r="F66" s="28"/>
      <c r="G66" s="9" t="s">
        <v>5</v>
      </c>
      <c r="H66" s="9">
        <v>2</v>
      </c>
      <c r="I66" s="10" t="s">
        <v>129</v>
      </c>
      <c r="J66" s="11"/>
      <c r="K66" s="11"/>
      <c r="L66" s="6"/>
      <c r="M66" s="6"/>
      <c r="N66" s="13"/>
    </row>
    <row r="67" spans="2:14" ht="24.95" customHeight="1" x14ac:dyDescent="0.25">
      <c r="B67" s="31"/>
      <c r="C67" s="32"/>
      <c r="D67" s="28"/>
      <c r="E67" s="24" t="s">
        <v>176</v>
      </c>
      <c r="F67" s="28"/>
      <c r="G67" s="9" t="s">
        <v>5</v>
      </c>
      <c r="H67" s="9">
        <v>3</v>
      </c>
      <c r="I67" s="10" t="s">
        <v>38</v>
      </c>
      <c r="J67" s="11"/>
      <c r="K67" s="11"/>
      <c r="L67" s="6"/>
      <c r="M67" s="6"/>
      <c r="N67" s="13"/>
    </row>
    <row r="68" spans="2:14" ht="24.95" customHeight="1" x14ac:dyDescent="0.25">
      <c r="B68" s="31"/>
      <c r="C68" s="32"/>
      <c r="D68" s="28"/>
      <c r="E68" s="24" t="s">
        <v>176</v>
      </c>
      <c r="F68" s="28"/>
      <c r="G68" s="9" t="s">
        <v>5</v>
      </c>
      <c r="H68" s="9">
        <v>4</v>
      </c>
      <c r="I68" s="10" t="s">
        <v>39</v>
      </c>
      <c r="J68" s="11"/>
      <c r="K68" s="11"/>
      <c r="L68" s="6"/>
      <c r="M68" s="6"/>
      <c r="N68" s="13"/>
    </row>
    <row r="69" spans="2:14" ht="24.95" customHeight="1" x14ac:dyDescent="0.25">
      <c r="B69" s="31"/>
      <c r="C69" s="32"/>
      <c r="D69" s="28"/>
      <c r="E69" s="24" t="s">
        <v>176</v>
      </c>
      <c r="F69" s="28"/>
      <c r="G69" s="9" t="s">
        <v>5</v>
      </c>
      <c r="H69" s="9">
        <v>5</v>
      </c>
      <c r="I69" s="10" t="s">
        <v>40</v>
      </c>
      <c r="J69" s="11"/>
      <c r="K69" s="11"/>
      <c r="L69" s="6"/>
      <c r="M69" s="6"/>
      <c r="N69" s="13"/>
    </row>
    <row r="70" spans="2:14" ht="24.95" customHeight="1" x14ac:dyDescent="0.25">
      <c r="B70" s="31"/>
      <c r="C70" s="32"/>
      <c r="D70" s="28"/>
      <c r="E70" s="24" t="s">
        <v>176</v>
      </c>
      <c r="F70" s="28"/>
      <c r="G70" s="9" t="s">
        <v>5</v>
      </c>
      <c r="H70" s="9">
        <v>6</v>
      </c>
      <c r="I70" s="10" t="s">
        <v>41</v>
      </c>
      <c r="J70" s="11"/>
      <c r="K70" s="11"/>
      <c r="L70" s="6"/>
      <c r="M70" s="6"/>
      <c r="N70" s="13"/>
    </row>
    <row r="71" spans="2:14" ht="24.95" customHeight="1" x14ac:dyDescent="0.25">
      <c r="B71" s="31"/>
      <c r="C71" s="32"/>
      <c r="D71" s="28"/>
      <c r="E71" s="24" t="s">
        <v>176</v>
      </c>
      <c r="F71" s="28"/>
      <c r="G71" s="9" t="s">
        <v>5</v>
      </c>
      <c r="H71" s="9">
        <v>7</v>
      </c>
      <c r="I71" s="10" t="s">
        <v>42</v>
      </c>
      <c r="J71" s="11"/>
      <c r="K71" s="11"/>
      <c r="L71" s="6"/>
      <c r="M71" s="6"/>
      <c r="N71" s="13"/>
    </row>
    <row r="72" spans="2:14" ht="24.95" customHeight="1" x14ac:dyDescent="0.25">
      <c r="B72" s="31"/>
      <c r="C72" s="32"/>
      <c r="D72" s="28"/>
      <c r="E72" s="24" t="s">
        <v>176</v>
      </c>
      <c r="F72" s="28"/>
      <c r="G72" s="9" t="s">
        <v>5</v>
      </c>
      <c r="H72" s="9">
        <v>8</v>
      </c>
      <c r="I72" s="21" t="s">
        <v>169</v>
      </c>
      <c r="J72" s="11"/>
      <c r="K72" s="11"/>
      <c r="L72" s="6"/>
      <c r="M72" s="6"/>
      <c r="N72" s="13"/>
    </row>
    <row r="73" spans="2:14" ht="24.95" customHeight="1" x14ac:dyDescent="0.25">
      <c r="B73" s="31"/>
      <c r="C73" s="32" t="s">
        <v>43</v>
      </c>
      <c r="D73" s="28" t="str">
        <f>IF(AND(F73&lt;&gt;"UPPFYLLS EJ",F85&lt;&gt;"UPPFYLLS EJ",F93&lt;&gt;"UPPFYLLS EJ",F107&lt;&gt;"UPPFYLLS EJ"),IF(OR(F73="BRONS",F107="BRONS",F85="BRONS",F93="BRONS"),IF(COUNTIF(F73:F121,"BRONS")&lt;=2,"SILVER","BRONS"),IF(COUNTIF(F73:F121,"SILVER")&lt;=2,"GULD","SILVER")),"UPPFYLLS EJ")</f>
        <v>UPPFYLLS EJ</v>
      </c>
      <c r="E73" s="24" t="s">
        <v>177</v>
      </c>
      <c r="F73" s="28" t="str">
        <f>IF(AND(K73="JA",K74="JA",K75="JA",K76="JA"),IF(COUNTIF(K77:K84,"JA")&gt;=M74,"GULD",IF(COUNTIF(K77:K84,"JA")&gt;=M73,"SILVER","BRONS")),"UPPFYLLS EJ")</f>
        <v>UPPFYLLS EJ</v>
      </c>
      <c r="G73" s="9" t="s">
        <v>3</v>
      </c>
      <c r="H73" s="9">
        <v>1</v>
      </c>
      <c r="I73" s="10" t="s">
        <v>44</v>
      </c>
      <c r="J73" s="11"/>
      <c r="K73" s="11"/>
      <c r="L73" s="6" t="s">
        <v>127</v>
      </c>
      <c r="M73" s="6">
        <v>2</v>
      </c>
      <c r="N73" s="13"/>
    </row>
    <row r="74" spans="2:14" ht="24.95" customHeight="1" x14ac:dyDescent="0.25">
      <c r="B74" s="31"/>
      <c r="C74" s="32"/>
      <c r="D74" s="28"/>
      <c r="E74" s="24" t="s">
        <v>177</v>
      </c>
      <c r="F74" s="28"/>
      <c r="G74" s="9" t="s">
        <v>3</v>
      </c>
      <c r="H74" s="9">
        <v>2</v>
      </c>
      <c r="I74" s="10" t="s">
        <v>45</v>
      </c>
      <c r="J74" s="11"/>
      <c r="K74" s="11"/>
      <c r="L74" s="6" t="s">
        <v>128</v>
      </c>
      <c r="M74" s="6">
        <v>4</v>
      </c>
      <c r="N74" s="13"/>
    </row>
    <row r="75" spans="2:14" ht="24.95" customHeight="1" x14ac:dyDescent="0.25">
      <c r="B75" s="31"/>
      <c r="C75" s="32"/>
      <c r="D75" s="28"/>
      <c r="E75" s="24" t="s">
        <v>177</v>
      </c>
      <c r="F75" s="28"/>
      <c r="G75" s="9" t="s">
        <v>3</v>
      </c>
      <c r="H75" s="9">
        <v>3</v>
      </c>
      <c r="I75" s="10" t="s">
        <v>46</v>
      </c>
      <c r="J75" s="11"/>
      <c r="K75" s="11"/>
      <c r="L75" s="6"/>
      <c r="M75" s="6"/>
      <c r="N75" s="13"/>
    </row>
    <row r="76" spans="2:14" ht="24.95" customHeight="1" x14ac:dyDescent="0.25">
      <c r="B76" s="31"/>
      <c r="C76" s="32"/>
      <c r="D76" s="28"/>
      <c r="E76" s="24" t="s">
        <v>177</v>
      </c>
      <c r="F76" s="28"/>
      <c r="G76" s="9" t="s">
        <v>3</v>
      </c>
      <c r="H76" s="9">
        <v>4</v>
      </c>
      <c r="I76" s="10" t="s">
        <v>47</v>
      </c>
      <c r="J76" s="11"/>
      <c r="K76" s="11"/>
      <c r="L76" s="6"/>
      <c r="M76" s="6"/>
      <c r="N76" s="13"/>
    </row>
    <row r="77" spans="2:14" ht="24.95" customHeight="1" x14ac:dyDescent="0.25">
      <c r="B77" s="31"/>
      <c r="C77" s="32"/>
      <c r="D77" s="28"/>
      <c r="E77" s="24" t="s">
        <v>177</v>
      </c>
      <c r="F77" s="28"/>
      <c r="G77" s="9" t="s">
        <v>5</v>
      </c>
      <c r="H77" s="9">
        <v>1</v>
      </c>
      <c r="I77" s="10" t="s">
        <v>48</v>
      </c>
      <c r="J77" s="11"/>
      <c r="K77" s="11"/>
      <c r="L77" s="6"/>
      <c r="M77" s="6"/>
      <c r="N77" s="13"/>
    </row>
    <row r="78" spans="2:14" ht="24.95" customHeight="1" x14ac:dyDescent="0.25">
      <c r="B78" s="31"/>
      <c r="C78" s="32"/>
      <c r="D78" s="28"/>
      <c r="E78" s="24" t="s">
        <v>177</v>
      </c>
      <c r="F78" s="28"/>
      <c r="G78" s="9" t="s">
        <v>5</v>
      </c>
      <c r="H78" s="9">
        <v>2</v>
      </c>
      <c r="I78" s="10" t="s">
        <v>49</v>
      </c>
      <c r="J78" s="11"/>
      <c r="K78" s="11"/>
      <c r="L78" s="6"/>
      <c r="M78" s="6"/>
      <c r="N78" s="13"/>
    </row>
    <row r="79" spans="2:14" ht="24.95" customHeight="1" x14ac:dyDescent="0.25">
      <c r="B79" s="31"/>
      <c r="C79" s="32"/>
      <c r="D79" s="28"/>
      <c r="E79" s="24" t="s">
        <v>177</v>
      </c>
      <c r="F79" s="28"/>
      <c r="G79" s="9" t="s">
        <v>5</v>
      </c>
      <c r="H79" s="9">
        <v>3</v>
      </c>
      <c r="I79" s="10" t="s">
        <v>50</v>
      </c>
      <c r="J79" s="11"/>
      <c r="K79" s="11"/>
      <c r="L79" s="6"/>
      <c r="M79" s="6"/>
      <c r="N79" s="13"/>
    </row>
    <row r="80" spans="2:14" ht="35.1" customHeight="1" x14ac:dyDescent="0.25">
      <c r="B80" s="31"/>
      <c r="C80" s="32"/>
      <c r="D80" s="28"/>
      <c r="E80" s="24" t="s">
        <v>177</v>
      </c>
      <c r="F80" s="28"/>
      <c r="G80" s="9" t="s">
        <v>5</v>
      </c>
      <c r="H80" s="9">
        <v>4</v>
      </c>
      <c r="I80" s="10" t="s">
        <v>145</v>
      </c>
      <c r="J80" s="11"/>
      <c r="K80" s="11"/>
      <c r="L80" s="6"/>
      <c r="M80" s="6"/>
      <c r="N80" s="13"/>
    </row>
    <row r="81" spans="2:14" ht="35.1" customHeight="1" x14ac:dyDescent="0.25">
      <c r="B81" s="31"/>
      <c r="C81" s="32"/>
      <c r="D81" s="28"/>
      <c r="E81" s="24" t="s">
        <v>177</v>
      </c>
      <c r="F81" s="28"/>
      <c r="G81" s="9" t="s">
        <v>5</v>
      </c>
      <c r="H81" s="9">
        <v>5</v>
      </c>
      <c r="I81" s="10" t="s">
        <v>146</v>
      </c>
      <c r="J81" s="11"/>
      <c r="K81" s="11"/>
      <c r="L81" s="6"/>
      <c r="M81" s="6"/>
      <c r="N81" s="13"/>
    </row>
    <row r="82" spans="2:14" ht="35.1" customHeight="1" x14ac:dyDescent="0.25">
      <c r="B82" s="31"/>
      <c r="C82" s="32"/>
      <c r="D82" s="28"/>
      <c r="E82" s="24" t="s">
        <v>177</v>
      </c>
      <c r="F82" s="28"/>
      <c r="G82" s="9" t="s">
        <v>5</v>
      </c>
      <c r="H82" s="9">
        <v>6</v>
      </c>
      <c r="I82" s="10" t="s">
        <v>147</v>
      </c>
      <c r="J82" s="11"/>
      <c r="K82" s="11"/>
      <c r="L82" s="6"/>
      <c r="M82" s="6"/>
      <c r="N82" s="13"/>
    </row>
    <row r="83" spans="2:14" ht="24.95" customHeight="1" x14ac:dyDescent="0.25">
      <c r="B83" s="31"/>
      <c r="C83" s="32"/>
      <c r="D83" s="28"/>
      <c r="E83" s="24" t="s">
        <v>177</v>
      </c>
      <c r="F83" s="28"/>
      <c r="G83" s="9" t="s">
        <v>5</v>
      </c>
      <c r="H83" s="9">
        <v>7</v>
      </c>
      <c r="I83" s="10" t="s">
        <v>51</v>
      </c>
      <c r="J83" s="11"/>
      <c r="K83" s="11"/>
      <c r="L83" s="6"/>
      <c r="M83" s="6"/>
      <c r="N83" s="13"/>
    </row>
    <row r="84" spans="2:14" ht="24.95" customHeight="1" x14ac:dyDescent="0.25">
      <c r="B84" s="31"/>
      <c r="C84" s="32"/>
      <c r="D84" s="28"/>
      <c r="E84" s="24" t="s">
        <v>177</v>
      </c>
      <c r="F84" s="28"/>
      <c r="G84" s="9" t="s">
        <v>5</v>
      </c>
      <c r="H84" s="9">
        <v>8</v>
      </c>
      <c r="I84" s="10" t="s">
        <v>148</v>
      </c>
      <c r="J84" s="11"/>
      <c r="K84" s="11"/>
      <c r="L84" s="6"/>
      <c r="M84" s="6"/>
      <c r="N84" s="13"/>
    </row>
    <row r="85" spans="2:14" ht="24.95" customHeight="1" x14ac:dyDescent="0.25">
      <c r="B85" s="31"/>
      <c r="C85" s="32"/>
      <c r="D85" s="28"/>
      <c r="E85" s="24" t="s">
        <v>178</v>
      </c>
      <c r="F85" s="28" t="str">
        <f>IF(AND(K85="JA",K86="JA",K87="JA"),IF(COUNTIF(K88:K92,"JA")&gt;=M86,"GULD",IF(COUNTIF(K88:K92,"JA")&gt;=M85,"SILVER","BRONS")),"UPPFYLLS EJ")</f>
        <v>UPPFYLLS EJ</v>
      </c>
      <c r="G85" s="9" t="s">
        <v>3</v>
      </c>
      <c r="H85" s="9">
        <v>1</v>
      </c>
      <c r="I85" s="10" t="s">
        <v>52</v>
      </c>
      <c r="J85" s="11"/>
      <c r="K85" s="11"/>
      <c r="L85" s="6" t="s">
        <v>127</v>
      </c>
      <c r="M85" s="6">
        <v>2</v>
      </c>
      <c r="N85" s="13"/>
    </row>
    <row r="86" spans="2:14" ht="24.95" customHeight="1" x14ac:dyDescent="0.25">
      <c r="B86" s="31"/>
      <c r="C86" s="32"/>
      <c r="D86" s="28"/>
      <c r="E86" s="24" t="s">
        <v>178</v>
      </c>
      <c r="F86" s="28"/>
      <c r="G86" s="9" t="s">
        <v>3</v>
      </c>
      <c r="H86" s="9">
        <v>2</v>
      </c>
      <c r="I86" s="21" t="s">
        <v>53</v>
      </c>
      <c r="J86" s="11"/>
      <c r="K86" s="11"/>
      <c r="L86" s="6" t="s">
        <v>128</v>
      </c>
      <c r="M86" s="6">
        <v>4</v>
      </c>
      <c r="N86" s="13"/>
    </row>
    <row r="87" spans="2:14" ht="24.95" customHeight="1" x14ac:dyDescent="0.25">
      <c r="B87" s="31"/>
      <c r="C87" s="32"/>
      <c r="D87" s="28"/>
      <c r="E87" s="24" t="s">
        <v>178</v>
      </c>
      <c r="F87" s="28"/>
      <c r="G87" s="9" t="s">
        <v>3</v>
      </c>
      <c r="H87" s="9">
        <v>3</v>
      </c>
      <c r="I87" s="10" t="s">
        <v>54</v>
      </c>
      <c r="J87" s="11"/>
      <c r="K87" s="11"/>
      <c r="L87" s="6"/>
      <c r="M87" s="6"/>
      <c r="N87" s="13"/>
    </row>
    <row r="88" spans="2:14" ht="24.95" customHeight="1" x14ac:dyDescent="0.25">
      <c r="B88" s="31"/>
      <c r="C88" s="32"/>
      <c r="D88" s="28"/>
      <c r="E88" s="24" t="s">
        <v>178</v>
      </c>
      <c r="F88" s="28"/>
      <c r="G88" s="9" t="s">
        <v>5</v>
      </c>
      <c r="H88" s="9">
        <v>1</v>
      </c>
      <c r="I88" s="21" t="s">
        <v>55</v>
      </c>
      <c r="J88" s="11"/>
      <c r="K88" s="11"/>
      <c r="L88" s="6"/>
      <c r="M88" s="6"/>
      <c r="N88" s="13"/>
    </row>
    <row r="89" spans="2:14" ht="24.95" customHeight="1" x14ac:dyDescent="0.25">
      <c r="B89" s="31"/>
      <c r="C89" s="32"/>
      <c r="D89" s="28"/>
      <c r="E89" s="24" t="s">
        <v>178</v>
      </c>
      <c r="F89" s="28"/>
      <c r="G89" s="9" t="s">
        <v>5</v>
      </c>
      <c r="H89" s="9">
        <v>2</v>
      </c>
      <c r="I89" s="10" t="s">
        <v>56</v>
      </c>
      <c r="J89" s="11"/>
      <c r="K89" s="11"/>
      <c r="L89" s="6"/>
      <c r="M89" s="6"/>
      <c r="N89" s="13"/>
    </row>
    <row r="90" spans="2:14" ht="24.95" customHeight="1" x14ac:dyDescent="0.25">
      <c r="B90" s="31"/>
      <c r="C90" s="32"/>
      <c r="D90" s="28"/>
      <c r="E90" s="24" t="s">
        <v>178</v>
      </c>
      <c r="F90" s="28"/>
      <c r="G90" s="9" t="s">
        <v>5</v>
      </c>
      <c r="H90" s="9">
        <v>3</v>
      </c>
      <c r="I90" s="21" t="s">
        <v>57</v>
      </c>
      <c r="J90" s="11"/>
      <c r="K90" s="11"/>
      <c r="L90" s="6"/>
      <c r="M90" s="6"/>
      <c r="N90" s="13"/>
    </row>
    <row r="91" spans="2:14" ht="24.95" customHeight="1" x14ac:dyDescent="0.25">
      <c r="B91" s="31"/>
      <c r="C91" s="32"/>
      <c r="D91" s="28"/>
      <c r="E91" s="24" t="s">
        <v>178</v>
      </c>
      <c r="F91" s="28"/>
      <c r="G91" s="9" t="s">
        <v>5</v>
      </c>
      <c r="H91" s="9">
        <v>4</v>
      </c>
      <c r="I91" s="10" t="s">
        <v>58</v>
      </c>
      <c r="J91" s="11"/>
      <c r="K91" s="11"/>
      <c r="L91" s="6"/>
      <c r="M91" s="6"/>
      <c r="N91" s="13"/>
    </row>
    <row r="92" spans="2:14" ht="24.95" customHeight="1" x14ac:dyDescent="0.25">
      <c r="B92" s="31"/>
      <c r="C92" s="32"/>
      <c r="D92" s="28"/>
      <c r="E92" s="24" t="s">
        <v>178</v>
      </c>
      <c r="F92" s="28"/>
      <c r="G92" s="9" t="s">
        <v>5</v>
      </c>
      <c r="H92" s="9">
        <v>5</v>
      </c>
      <c r="I92" s="21" t="s">
        <v>59</v>
      </c>
      <c r="J92" s="11"/>
      <c r="K92" s="11"/>
      <c r="L92" s="6"/>
      <c r="M92" s="6"/>
      <c r="N92" s="13"/>
    </row>
    <row r="93" spans="2:14" ht="24.95" customHeight="1" x14ac:dyDescent="0.25">
      <c r="B93" s="31"/>
      <c r="C93" s="32"/>
      <c r="D93" s="28"/>
      <c r="E93" s="24" t="s">
        <v>179</v>
      </c>
      <c r="F93" s="28" t="str">
        <f>IF(AND(K93="JA",K94="JA",OR(K95="Nej",K95="JA"),OR(K96="Nej",K96="JA"),OR(K97="Nej",K97="JA"),K98="JA",K99="JA"),IF(COUNTIF(K100:K106,"JA")&gt;=M94,"GULD",IF(COUNTIF(K100:K106,"JA")&gt;=M93,"SILVER","BRONS")),"UPPFYLLS EJ")</f>
        <v>UPPFYLLS EJ</v>
      </c>
      <c r="G93" s="9" t="s">
        <v>3</v>
      </c>
      <c r="H93" s="9">
        <v>1</v>
      </c>
      <c r="I93" s="10" t="s">
        <v>60</v>
      </c>
      <c r="J93" s="11"/>
      <c r="K93" s="11"/>
      <c r="L93" s="6" t="s">
        <v>127</v>
      </c>
      <c r="M93" s="6">
        <v>5</v>
      </c>
      <c r="N93" s="13"/>
    </row>
    <row r="94" spans="2:14" ht="24.95" customHeight="1" x14ac:dyDescent="0.25">
      <c r="B94" s="31"/>
      <c r="C94" s="32"/>
      <c r="D94" s="28"/>
      <c r="E94" s="24" t="s">
        <v>179</v>
      </c>
      <c r="F94" s="28"/>
      <c r="G94" s="9" t="s">
        <v>3</v>
      </c>
      <c r="H94" s="9">
        <v>2</v>
      </c>
      <c r="I94" s="10" t="s">
        <v>61</v>
      </c>
      <c r="J94" s="11"/>
      <c r="K94" s="11"/>
      <c r="L94" s="6" t="s">
        <v>128</v>
      </c>
      <c r="M94" s="6">
        <v>7</v>
      </c>
      <c r="N94" s="13"/>
    </row>
    <row r="95" spans="2:14" ht="24.95" customHeight="1" x14ac:dyDescent="0.25">
      <c r="B95" s="31"/>
      <c r="C95" s="32"/>
      <c r="D95" s="28"/>
      <c r="E95" s="24" t="s">
        <v>179</v>
      </c>
      <c r="F95" s="28"/>
      <c r="G95" s="9" t="s">
        <v>3</v>
      </c>
      <c r="H95" s="9">
        <v>3</v>
      </c>
      <c r="I95" s="10" t="s">
        <v>62</v>
      </c>
      <c r="J95" s="11"/>
      <c r="K95" s="11"/>
      <c r="L95" s="6"/>
      <c r="M95" s="6"/>
      <c r="N95" s="13"/>
    </row>
    <row r="96" spans="2:14" ht="24.95" customHeight="1" x14ac:dyDescent="0.25">
      <c r="B96" s="31"/>
      <c r="C96" s="32"/>
      <c r="D96" s="28"/>
      <c r="E96" s="24" t="s">
        <v>179</v>
      </c>
      <c r="F96" s="28"/>
      <c r="G96" s="9" t="s">
        <v>3</v>
      </c>
      <c r="H96" s="9">
        <v>4</v>
      </c>
      <c r="I96" s="10" t="s">
        <v>63</v>
      </c>
      <c r="J96" s="11"/>
      <c r="K96" s="11"/>
      <c r="L96" s="6"/>
      <c r="M96" s="6"/>
      <c r="N96" s="13"/>
    </row>
    <row r="97" spans="2:14" ht="24.95" customHeight="1" x14ac:dyDescent="0.25">
      <c r="B97" s="31"/>
      <c r="C97" s="32"/>
      <c r="D97" s="28"/>
      <c r="E97" s="24" t="s">
        <v>179</v>
      </c>
      <c r="F97" s="28"/>
      <c r="G97" s="9" t="s">
        <v>3</v>
      </c>
      <c r="H97" s="9">
        <v>5</v>
      </c>
      <c r="I97" s="10" t="s">
        <v>64</v>
      </c>
      <c r="J97" s="11"/>
      <c r="K97" s="11"/>
      <c r="L97" s="6"/>
      <c r="M97" s="6"/>
      <c r="N97" s="13"/>
    </row>
    <row r="98" spans="2:14" ht="24.95" customHeight="1" x14ac:dyDescent="0.25">
      <c r="B98" s="31"/>
      <c r="C98" s="32"/>
      <c r="D98" s="28"/>
      <c r="E98" s="24" t="s">
        <v>179</v>
      </c>
      <c r="F98" s="28"/>
      <c r="G98" s="9" t="s">
        <v>3</v>
      </c>
      <c r="H98" s="9">
        <v>6</v>
      </c>
      <c r="I98" s="10" t="s">
        <v>34</v>
      </c>
      <c r="J98" s="11"/>
      <c r="K98" s="11"/>
      <c r="L98" s="6"/>
      <c r="M98" s="6"/>
      <c r="N98" s="13"/>
    </row>
    <row r="99" spans="2:14" ht="24.95" customHeight="1" x14ac:dyDescent="0.25">
      <c r="B99" s="31"/>
      <c r="C99" s="32"/>
      <c r="D99" s="28"/>
      <c r="E99" s="24" t="s">
        <v>179</v>
      </c>
      <c r="F99" s="28"/>
      <c r="G99" s="9" t="s">
        <v>3</v>
      </c>
      <c r="H99" s="9">
        <v>7</v>
      </c>
      <c r="I99" s="10" t="s">
        <v>65</v>
      </c>
      <c r="J99" s="11"/>
      <c r="K99" s="11"/>
      <c r="L99" s="6"/>
      <c r="M99" s="6"/>
      <c r="N99" s="13"/>
    </row>
    <row r="100" spans="2:14" ht="24.95" customHeight="1" x14ac:dyDescent="0.25">
      <c r="B100" s="31"/>
      <c r="C100" s="32"/>
      <c r="D100" s="28"/>
      <c r="E100" s="24" t="s">
        <v>179</v>
      </c>
      <c r="F100" s="28"/>
      <c r="G100" s="9" t="s">
        <v>5</v>
      </c>
      <c r="H100" s="9">
        <v>1</v>
      </c>
      <c r="I100" s="10" t="s">
        <v>66</v>
      </c>
      <c r="J100" s="11"/>
      <c r="K100" s="11"/>
      <c r="L100" s="6"/>
      <c r="M100" s="6"/>
      <c r="N100" s="13"/>
    </row>
    <row r="101" spans="2:14" ht="24.95" customHeight="1" x14ac:dyDescent="0.25">
      <c r="B101" s="31"/>
      <c r="C101" s="32"/>
      <c r="D101" s="28"/>
      <c r="E101" s="24" t="s">
        <v>179</v>
      </c>
      <c r="F101" s="28"/>
      <c r="G101" s="9" t="s">
        <v>5</v>
      </c>
      <c r="H101" s="9">
        <v>2</v>
      </c>
      <c r="I101" s="10" t="s">
        <v>67</v>
      </c>
      <c r="J101" s="11"/>
      <c r="K101" s="11"/>
      <c r="L101" s="6"/>
      <c r="M101" s="6"/>
      <c r="N101" s="13"/>
    </row>
    <row r="102" spans="2:14" ht="24.95" customHeight="1" x14ac:dyDescent="0.25">
      <c r="B102" s="31"/>
      <c r="C102" s="32"/>
      <c r="D102" s="28"/>
      <c r="E102" s="24" t="s">
        <v>179</v>
      </c>
      <c r="F102" s="28"/>
      <c r="G102" s="9" t="s">
        <v>5</v>
      </c>
      <c r="H102" s="9">
        <v>3</v>
      </c>
      <c r="I102" s="10" t="s">
        <v>68</v>
      </c>
      <c r="J102" s="11"/>
      <c r="K102" s="11"/>
      <c r="L102" s="6"/>
      <c r="M102" s="6"/>
      <c r="N102" s="13"/>
    </row>
    <row r="103" spans="2:14" ht="24.95" customHeight="1" x14ac:dyDescent="0.25">
      <c r="B103" s="31"/>
      <c r="C103" s="32"/>
      <c r="D103" s="28"/>
      <c r="E103" s="24" t="s">
        <v>179</v>
      </c>
      <c r="F103" s="28"/>
      <c r="G103" s="9" t="s">
        <v>5</v>
      </c>
      <c r="H103" s="9">
        <v>4</v>
      </c>
      <c r="I103" s="10" t="s">
        <v>69</v>
      </c>
      <c r="J103" s="11"/>
      <c r="K103" s="11"/>
      <c r="L103" s="6"/>
      <c r="M103" s="6"/>
      <c r="N103" s="13"/>
    </row>
    <row r="104" spans="2:14" ht="24.95" customHeight="1" x14ac:dyDescent="0.25">
      <c r="B104" s="31"/>
      <c r="C104" s="32"/>
      <c r="D104" s="28"/>
      <c r="E104" s="24" t="s">
        <v>179</v>
      </c>
      <c r="F104" s="28"/>
      <c r="G104" s="9" t="s">
        <v>5</v>
      </c>
      <c r="H104" s="9">
        <v>5</v>
      </c>
      <c r="I104" s="21" t="s">
        <v>70</v>
      </c>
      <c r="J104" s="11"/>
      <c r="K104" s="11"/>
      <c r="L104" s="6"/>
      <c r="M104" s="6"/>
      <c r="N104" s="13"/>
    </row>
    <row r="105" spans="2:14" ht="24.95" customHeight="1" x14ac:dyDescent="0.25">
      <c r="B105" s="31"/>
      <c r="C105" s="32"/>
      <c r="D105" s="28"/>
      <c r="E105" s="24" t="s">
        <v>179</v>
      </c>
      <c r="F105" s="28"/>
      <c r="G105" s="9" t="s">
        <v>5</v>
      </c>
      <c r="H105" s="9">
        <v>6</v>
      </c>
      <c r="I105" s="10" t="s">
        <v>71</v>
      </c>
      <c r="J105" s="11"/>
      <c r="K105" s="11"/>
      <c r="L105" s="6"/>
      <c r="M105" s="6"/>
      <c r="N105" s="13"/>
    </row>
    <row r="106" spans="2:14" ht="24.95" customHeight="1" x14ac:dyDescent="0.25">
      <c r="B106" s="31"/>
      <c r="C106" s="32"/>
      <c r="D106" s="28"/>
      <c r="E106" s="24" t="s">
        <v>179</v>
      </c>
      <c r="F106" s="28"/>
      <c r="G106" s="9" t="s">
        <v>5</v>
      </c>
      <c r="H106" s="9">
        <v>7</v>
      </c>
      <c r="I106" s="10" t="s">
        <v>72</v>
      </c>
      <c r="J106" s="11"/>
      <c r="K106" s="11"/>
      <c r="L106" s="6"/>
      <c r="M106" s="6"/>
      <c r="N106" s="13"/>
    </row>
    <row r="107" spans="2:14" ht="35.1" customHeight="1" x14ac:dyDescent="0.25">
      <c r="B107" s="31"/>
      <c r="C107" s="32"/>
      <c r="D107" s="28"/>
      <c r="E107" s="24" t="s">
        <v>180</v>
      </c>
      <c r="F107" s="28" t="str">
        <f>IF(AND(K107="JA",K108="JA",K109="JA",K110="JA",K111="JA"),IF(COUNTIF(K112:K121,"JA")&gt;=M108,"GULD",IF(COUNTIF(K112:K121,"JA")&gt;=M107,"SILVER","BRONS")),"UPPFYLLS EJ")</f>
        <v>UPPFYLLS EJ</v>
      </c>
      <c r="G107" s="9" t="s">
        <v>3</v>
      </c>
      <c r="H107" s="9">
        <v>1</v>
      </c>
      <c r="I107" s="10" t="s">
        <v>73</v>
      </c>
      <c r="J107" s="11"/>
      <c r="K107" s="11"/>
      <c r="L107" s="6" t="s">
        <v>127</v>
      </c>
      <c r="M107" s="6">
        <v>5</v>
      </c>
      <c r="N107" s="13"/>
    </row>
    <row r="108" spans="2:14" ht="35.1" customHeight="1" x14ac:dyDescent="0.25">
      <c r="B108" s="31"/>
      <c r="C108" s="32"/>
      <c r="D108" s="28"/>
      <c r="E108" s="24" t="s">
        <v>180</v>
      </c>
      <c r="F108" s="28"/>
      <c r="G108" s="9" t="s">
        <v>3</v>
      </c>
      <c r="H108" s="9">
        <v>2</v>
      </c>
      <c r="I108" s="10" t="s">
        <v>74</v>
      </c>
      <c r="J108" s="11"/>
      <c r="K108" s="11"/>
      <c r="L108" s="6" t="s">
        <v>128</v>
      </c>
      <c r="M108" s="6">
        <v>8</v>
      </c>
      <c r="N108" s="13"/>
    </row>
    <row r="109" spans="2:14" ht="24.95" customHeight="1" x14ac:dyDescent="0.25">
      <c r="B109" s="31"/>
      <c r="C109" s="32"/>
      <c r="D109" s="28"/>
      <c r="E109" s="24" t="s">
        <v>180</v>
      </c>
      <c r="F109" s="28"/>
      <c r="G109" s="9" t="s">
        <v>3</v>
      </c>
      <c r="H109" s="9">
        <v>3</v>
      </c>
      <c r="I109" s="10" t="s">
        <v>75</v>
      </c>
      <c r="J109" s="11"/>
      <c r="K109" s="11"/>
      <c r="L109" s="6"/>
      <c r="M109" s="6"/>
      <c r="N109" s="13"/>
    </row>
    <row r="110" spans="2:14" ht="24.95" customHeight="1" x14ac:dyDescent="0.25">
      <c r="B110" s="31"/>
      <c r="C110" s="32"/>
      <c r="D110" s="28"/>
      <c r="E110" s="24" t="s">
        <v>180</v>
      </c>
      <c r="F110" s="28"/>
      <c r="G110" s="9" t="s">
        <v>3</v>
      </c>
      <c r="H110" s="9">
        <v>4</v>
      </c>
      <c r="I110" s="10" t="s">
        <v>76</v>
      </c>
      <c r="J110" s="11"/>
      <c r="K110" s="11"/>
      <c r="L110" s="6"/>
      <c r="M110" s="6"/>
      <c r="N110" s="13"/>
    </row>
    <row r="111" spans="2:14" ht="24.95" customHeight="1" x14ac:dyDescent="0.25">
      <c r="B111" s="31"/>
      <c r="C111" s="32"/>
      <c r="D111" s="28"/>
      <c r="E111" s="24" t="s">
        <v>180</v>
      </c>
      <c r="F111" s="28"/>
      <c r="G111" s="9" t="s">
        <v>3</v>
      </c>
      <c r="H111" s="9">
        <v>5</v>
      </c>
      <c r="I111" s="10" t="s">
        <v>77</v>
      </c>
      <c r="J111" s="11"/>
      <c r="K111" s="11"/>
      <c r="L111" s="6"/>
      <c r="M111" s="6"/>
      <c r="N111" s="13"/>
    </row>
    <row r="112" spans="2:14" ht="24.95" customHeight="1" x14ac:dyDescent="0.25">
      <c r="B112" s="31"/>
      <c r="C112" s="32"/>
      <c r="D112" s="28"/>
      <c r="E112" s="24" t="s">
        <v>180</v>
      </c>
      <c r="F112" s="28"/>
      <c r="G112" s="9" t="s">
        <v>5</v>
      </c>
      <c r="H112" s="9">
        <v>1</v>
      </c>
      <c r="I112" s="10" t="s">
        <v>78</v>
      </c>
      <c r="J112" s="11"/>
      <c r="K112" s="11"/>
      <c r="L112" s="6"/>
      <c r="M112" s="6"/>
      <c r="N112" s="13"/>
    </row>
    <row r="113" spans="2:14" ht="24.95" customHeight="1" x14ac:dyDescent="0.25">
      <c r="B113" s="31"/>
      <c r="C113" s="32"/>
      <c r="D113" s="28"/>
      <c r="E113" s="24" t="s">
        <v>180</v>
      </c>
      <c r="F113" s="28"/>
      <c r="G113" s="9" t="s">
        <v>5</v>
      </c>
      <c r="H113" s="9">
        <v>2</v>
      </c>
      <c r="I113" s="10" t="s">
        <v>79</v>
      </c>
      <c r="J113" s="11"/>
      <c r="K113" s="11"/>
      <c r="L113" s="6"/>
      <c r="M113" s="6"/>
      <c r="N113" s="13"/>
    </row>
    <row r="114" spans="2:14" ht="24.95" customHeight="1" x14ac:dyDescent="0.25">
      <c r="B114" s="31"/>
      <c r="C114" s="32"/>
      <c r="D114" s="28"/>
      <c r="E114" s="24" t="s">
        <v>180</v>
      </c>
      <c r="F114" s="28"/>
      <c r="G114" s="9" t="s">
        <v>5</v>
      </c>
      <c r="H114" s="9">
        <v>3</v>
      </c>
      <c r="I114" s="10" t="s">
        <v>80</v>
      </c>
      <c r="J114" s="11"/>
      <c r="K114" s="11"/>
      <c r="L114" s="6"/>
      <c r="M114" s="6"/>
      <c r="N114" s="13"/>
    </row>
    <row r="115" spans="2:14" ht="24.95" customHeight="1" x14ac:dyDescent="0.25">
      <c r="B115" s="31"/>
      <c r="C115" s="32"/>
      <c r="D115" s="28"/>
      <c r="E115" s="24" t="s">
        <v>180</v>
      </c>
      <c r="F115" s="28"/>
      <c r="G115" s="9" t="s">
        <v>5</v>
      </c>
      <c r="H115" s="9">
        <v>4</v>
      </c>
      <c r="I115" s="10" t="s">
        <v>81</v>
      </c>
      <c r="J115" s="11"/>
      <c r="K115" s="11"/>
      <c r="L115" s="6"/>
      <c r="M115" s="6"/>
      <c r="N115" s="13"/>
    </row>
    <row r="116" spans="2:14" ht="24.95" customHeight="1" x14ac:dyDescent="0.25">
      <c r="B116" s="31"/>
      <c r="C116" s="32"/>
      <c r="D116" s="28"/>
      <c r="E116" s="24" t="s">
        <v>180</v>
      </c>
      <c r="F116" s="28"/>
      <c r="G116" s="9" t="s">
        <v>5</v>
      </c>
      <c r="H116" s="9">
        <v>5</v>
      </c>
      <c r="I116" s="10" t="s">
        <v>82</v>
      </c>
      <c r="J116" s="11"/>
      <c r="K116" s="11"/>
      <c r="L116" s="6"/>
      <c r="M116" s="6"/>
      <c r="N116" s="13"/>
    </row>
    <row r="117" spans="2:14" ht="24.95" customHeight="1" x14ac:dyDescent="0.25">
      <c r="B117" s="31"/>
      <c r="C117" s="32"/>
      <c r="D117" s="28"/>
      <c r="E117" s="24" t="s">
        <v>180</v>
      </c>
      <c r="F117" s="28"/>
      <c r="G117" s="9" t="s">
        <v>5</v>
      </c>
      <c r="H117" s="9">
        <v>6</v>
      </c>
      <c r="I117" s="10" t="s">
        <v>83</v>
      </c>
      <c r="J117" s="11"/>
      <c r="K117" s="11"/>
      <c r="L117" s="6"/>
      <c r="M117" s="6"/>
      <c r="N117" s="13"/>
    </row>
    <row r="118" spans="2:14" ht="24.95" customHeight="1" x14ac:dyDescent="0.25">
      <c r="B118" s="31"/>
      <c r="C118" s="32"/>
      <c r="D118" s="28"/>
      <c r="E118" s="24" t="s">
        <v>180</v>
      </c>
      <c r="F118" s="28"/>
      <c r="G118" s="9" t="s">
        <v>5</v>
      </c>
      <c r="H118" s="9">
        <v>7</v>
      </c>
      <c r="I118" s="10" t="s">
        <v>84</v>
      </c>
      <c r="J118" s="11"/>
      <c r="K118" s="11"/>
      <c r="L118" s="6"/>
      <c r="M118" s="6"/>
      <c r="N118" s="13"/>
    </row>
    <row r="119" spans="2:14" ht="24.95" customHeight="1" x14ac:dyDescent="0.25">
      <c r="B119" s="31"/>
      <c r="C119" s="32"/>
      <c r="D119" s="28"/>
      <c r="E119" s="24" t="s">
        <v>180</v>
      </c>
      <c r="F119" s="28"/>
      <c r="G119" s="9" t="s">
        <v>5</v>
      </c>
      <c r="H119" s="9">
        <v>8</v>
      </c>
      <c r="I119" s="10" t="s">
        <v>85</v>
      </c>
      <c r="J119" s="11"/>
      <c r="K119" s="11"/>
      <c r="L119" s="6"/>
      <c r="M119" s="6"/>
      <c r="N119" s="13"/>
    </row>
    <row r="120" spans="2:14" ht="35.25" customHeight="1" x14ac:dyDescent="0.25">
      <c r="B120" s="31"/>
      <c r="C120" s="32"/>
      <c r="D120" s="28"/>
      <c r="E120" s="24" t="s">
        <v>180</v>
      </c>
      <c r="F120" s="28"/>
      <c r="G120" s="9" t="s">
        <v>5</v>
      </c>
      <c r="H120" s="9">
        <v>9</v>
      </c>
      <c r="I120" s="10" t="s">
        <v>86</v>
      </c>
      <c r="J120" s="11"/>
      <c r="K120" s="11"/>
      <c r="L120" s="6"/>
      <c r="M120" s="6"/>
      <c r="N120" s="13"/>
    </row>
    <row r="121" spans="2:14" ht="108" customHeight="1" x14ac:dyDescent="0.25">
      <c r="B121" s="31"/>
      <c r="C121" s="32"/>
      <c r="D121" s="28"/>
      <c r="E121" s="24" t="s">
        <v>180</v>
      </c>
      <c r="F121" s="28"/>
      <c r="G121" s="9" t="s">
        <v>5</v>
      </c>
      <c r="H121" s="9">
        <v>10</v>
      </c>
      <c r="I121" s="10" t="s">
        <v>165</v>
      </c>
      <c r="J121" s="11"/>
      <c r="K121" s="11"/>
      <c r="L121" s="6"/>
      <c r="M121" s="6"/>
      <c r="N121" s="13"/>
    </row>
    <row r="122" spans="2:14" ht="24.95" customHeight="1" x14ac:dyDescent="0.25">
      <c r="B122" s="31"/>
      <c r="C122" s="32" t="s">
        <v>87</v>
      </c>
      <c r="D122" s="28" t="str">
        <f>IF(AND(F122&lt;&gt;"UPPFYLLS EJ",F127&lt;&gt;"UPPFYLLS EJ"),IF(OR(F122="BRONS",F127="BRONS"),IF(COUNTIF(F122:F132,"BRONS")&lt;=1,"SILVER","BRONS"),IF(COUNTIF(F122:F132,"SILVER")&lt;=1,"GULD","SILVER")),"UPPFYLLS EJ")</f>
        <v>UPPFYLLS EJ</v>
      </c>
      <c r="E122" s="24" t="s">
        <v>181</v>
      </c>
      <c r="F122" s="28" t="str">
        <f>IF(AND(K122="JA"),IF(COUNTIF(K123:K126,"JA")&gt;=M123,"GULD",IF(COUNTIF(K123:K126,"JA")&gt;=M122,"SILVER","BRONS")),"UPPFYLLS EJ")</f>
        <v>UPPFYLLS EJ</v>
      </c>
      <c r="G122" s="9" t="s">
        <v>3</v>
      </c>
      <c r="H122" s="9">
        <v>1</v>
      </c>
      <c r="I122" s="10" t="s">
        <v>88</v>
      </c>
      <c r="J122" s="11"/>
      <c r="K122" s="11"/>
      <c r="L122" s="6" t="s">
        <v>127</v>
      </c>
      <c r="M122" s="6">
        <v>2</v>
      </c>
      <c r="N122" s="13"/>
    </row>
    <row r="123" spans="2:14" ht="24.95" customHeight="1" x14ac:dyDescent="0.25">
      <c r="B123" s="31"/>
      <c r="C123" s="32"/>
      <c r="D123" s="28"/>
      <c r="E123" s="24" t="s">
        <v>181</v>
      </c>
      <c r="F123" s="28"/>
      <c r="G123" s="9" t="s">
        <v>5</v>
      </c>
      <c r="H123" s="9">
        <v>1</v>
      </c>
      <c r="I123" s="10" t="s">
        <v>89</v>
      </c>
      <c r="J123" s="11"/>
      <c r="K123" s="11"/>
      <c r="L123" s="6" t="s">
        <v>128</v>
      </c>
      <c r="M123" s="6">
        <v>4</v>
      </c>
      <c r="N123" s="13"/>
    </row>
    <row r="124" spans="2:14" ht="24.95" customHeight="1" x14ac:dyDescent="0.25">
      <c r="B124" s="31"/>
      <c r="C124" s="32"/>
      <c r="D124" s="28"/>
      <c r="E124" s="24" t="s">
        <v>181</v>
      </c>
      <c r="F124" s="28"/>
      <c r="G124" s="9" t="s">
        <v>5</v>
      </c>
      <c r="H124" s="9">
        <v>2</v>
      </c>
      <c r="I124" s="10" t="s">
        <v>90</v>
      </c>
      <c r="J124" s="11"/>
      <c r="K124" s="11"/>
      <c r="L124" s="6"/>
      <c r="M124" s="6"/>
      <c r="N124" s="13"/>
    </row>
    <row r="125" spans="2:14" ht="24.95" customHeight="1" x14ac:dyDescent="0.25">
      <c r="B125" s="31"/>
      <c r="C125" s="32"/>
      <c r="D125" s="28"/>
      <c r="E125" s="24" t="s">
        <v>181</v>
      </c>
      <c r="F125" s="28"/>
      <c r="G125" s="9" t="s">
        <v>5</v>
      </c>
      <c r="H125" s="9">
        <v>3</v>
      </c>
      <c r="I125" s="10" t="s">
        <v>34</v>
      </c>
      <c r="J125" s="11"/>
      <c r="K125" s="11"/>
      <c r="L125" s="6"/>
      <c r="M125" s="6"/>
      <c r="N125" s="13"/>
    </row>
    <row r="126" spans="2:14" ht="24.95" customHeight="1" x14ac:dyDescent="0.25">
      <c r="B126" s="31"/>
      <c r="C126" s="32"/>
      <c r="D126" s="28"/>
      <c r="E126" s="24" t="s">
        <v>181</v>
      </c>
      <c r="F126" s="28"/>
      <c r="G126" s="9" t="s">
        <v>5</v>
      </c>
      <c r="H126" s="9">
        <v>4</v>
      </c>
      <c r="I126" s="10" t="s">
        <v>166</v>
      </c>
      <c r="J126" s="11"/>
      <c r="K126" s="11"/>
      <c r="L126" s="6"/>
      <c r="M126" s="6"/>
      <c r="N126" s="13"/>
    </row>
    <row r="127" spans="2:14" ht="35.1" customHeight="1" x14ac:dyDescent="0.25">
      <c r="B127" s="31"/>
      <c r="C127" s="32"/>
      <c r="D127" s="28"/>
      <c r="E127" s="24" t="s">
        <v>182</v>
      </c>
      <c r="F127" s="28" t="str">
        <f>IF(AND(K127="JA",K128="JA",K129="JA"),IF(COUNTIF(K130:K132,"JA")&gt;=M128,"GULD",IF(COUNTIF(K130:K132,"JA")&gt;=M127,"SILVER","BRONS")),"UPPFYLLS EJ")</f>
        <v>UPPFYLLS EJ</v>
      </c>
      <c r="G127" s="9" t="s">
        <v>3</v>
      </c>
      <c r="H127" s="9">
        <v>1</v>
      </c>
      <c r="I127" s="12" t="s">
        <v>91</v>
      </c>
      <c r="J127" s="11"/>
      <c r="K127" s="11"/>
      <c r="L127" s="6" t="s">
        <v>127</v>
      </c>
      <c r="M127" s="6">
        <v>1</v>
      </c>
      <c r="N127" s="13"/>
    </row>
    <row r="128" spans="2:14" ht="24.95" customHeight="1" x14ac:dyDescent="0.25">
      <c r="B128" s="31"/>
      <c r="C128" s="32"/>
      <c r="D128" s="28"/>
      <c r="E128" s="24" t="s">
        <v>182</v>
      </c>
      <c r="F128" s="28"/>
      <c r="G128" s="9" t="s">
        <v>3</v>
      </c>
      <c r="H128" s="9">
        <v>2</v>
      </c>
      <c r="I128" s="13" t="s">
        <v>92</v>
      </c>
      <c r="J128" s="11"/>
      <c r="K128" s="11"/>
      <c r="L128" s="6" t="s">
        <v>128</v>
      </c>
      <c r="M128" s="6">
        <v>3</v>
      </c>
      <c r="N128" s="13"/>
    </row>
    <row r="129" spans="2:14" ht="24.95" customHeight="1" x14ac:dyDescent="0.25">
      <c r="B129" s="31"/>
      <c r="C129" s="32"/>
      <c r="D129" s="28"/>
      <c r="E129" s="24" t="s">
        <v>182</v>
      </c>
      <c r="F129" s="28"/>
      <c r="G129" s="9" t="s">
        <v>3</v>
      </c>
      <c r="H129" s="9">
        <v>3</v>
      </c>
      <c r="I129" s="13" t="s">
        <v>93</v>
      </c>
      <c r="J129" s="11"/>
      <c r="K129" s="11"/>
      <c r="L129" s="6"/>
      <c r="M129" s="6"/>
      <c r="N129" s="13"/>
    </row>
    <row r="130" spans="2:14" ht="24.95" customHeight="1" x14ac:dyDescent="0.25">
      <c r="B130" s="31"/>
      <c r="C130" s="32"/>
      <c r="D130" s="28"/>
      <c r="E130" s="24" t="s">
        <v>182</v>
      </c>
      <c r="F130" s="28"/>
      <c r="G130" s="9" t="s">
        <v>5</v>
      </c>
      <c r="H130" s="9">
        <v>1</v>
      </c>
      <c r="I130" s="13" t="s">
        <v>94</v>
      </c>
      <c r="J130" s="11"/>
      <c r="K130" s="11"/>
      <c r="L130" s="6"/>
      <c r="M130" s="6"/>
      <c r="N130" s="13"/>
    </row>
    <row r="131" spans="2:14" ht="35.1" customHeight="1" x14ac:dyDescent="0.25">
      <c r="B131" s="31"/>
      <c r="C131" s="32"/>
      <c r="D131" s="28"/>
      <c r="E131" s="24" t="s">
        <v>182</v>
      </c>
      <c r="F131" s="28"/>
      <c r="G131" s="9" t="s">
        <v>5</v>
      </c>
      <c r="H131" s="9">
        <v>2</v>
      </c>
      <c r="I131" s="12" t="s">
        <v>95</v>
      </c>
      <c r="J131" s="11"/>
      <c r="K131" s="11"/>
      <c r="L131" s="6"/>
      <c r="M131" s="6"/>
      <c r="N131" s="13"/>
    </row>
    <row r="132" spans="2:14" ht="35.1" customHeight="1" x14ac:dyDescent="0.25">
      <c r="B132" s="31"/>
      <c r="C132" s="32"/>
      <c r="D132" s="28"/>
      <c r="E132" s="24" t="s">
        <v>182</v>
      </c>
      <c r="F132" s="28"/>
      <c r="G132" s="9" t="s">
        <v>5</v>
      </c>
      <c r="H132" s="9">
        <v>3</v>
      </c>
      <c r="I132" s="12" t="s">
        <v>96</v>
      </c>
      <c r="J132" s="11"/>
      <c r="K132" s="11"/>
      <c r="L132" s="6"/>
      <c r="M132" s="6"/>
      <c r="N132" s="13"/>
    </row>
    <row r="133" spans="2:14" ht="35.1" customHeight="1" x14ac:dyDescent="0.25">
      <c r="B133" s="31"/>
      <c r="C133" s="32" t="s">
        <v>97</v>
      </c>
      <c r="D133" s="28" t="str">
        <f>IF(AND(F133&lt;&gt;"UPPFYLLS EJ",F140&lt;&gt;"UPPFYLLS EJ",F149&lt;&gt;"UPPFYLLS EJ"),IF(OR(F133="BRONS",F156="BRONS",F140="BRONS",F149="BRONS"),IF(COUNTIF(F133:F165,"BRONS")&lt;=2,"SILVER","BRONS"),IF(COUNTIF(F133:F165,"SILVER")&lt;=2,"GULD","SILVER")),"UPPFYLLS EJ")</f>
        <v>UPPFYLLS EJ</v>
      </c>
      <c r="E133" s="24" t="s">
        <v>183</v>
      </c>
      <c r="F133" s="28" t="str">
        <f>IF(AND(K133="JA"),IF(COUNTIF(K134:K139,"JA")&gt;=M134,"GULD",IF(COUNTIF(K134:K139,"JA")&gt;=M133,"SILVER","BRONS")),"UPPFYLLS EJ")</f>
        <v>UPPFYLLS EJ</v>
      </c>
      <c r="G133" s="9" t="s">
        <v>3</v>
      </c>
      <c r="H133" s="9">
        <v>1</v>
      </c>
      <c r="I133" s="12" t="s">
        <v>98</v>
      </c>
      <c r="J133" s="11"/>
      <c r="K133" s="11"/>
      <c r="L133" s="6" t="s">
        <v>127</v>
      </c>
      <c r="M133" s="6">
        <v>2</v>
      </c>
      <c r="N133" s="13"/>
    </row>
    <row r="134" spans="2:14" ht="24.95" customHeight="1" x14ac:dyDescent="0.25">
      <c r="B134" s="31"/>
      <c r="C134" s="32"/>
      <c r="D134" s="28"/>
      <c r="E134" s="24" t="s">
        <v>183</v>
      </c>
      <c r="F134" s="28"/>
      <c r="G134" s="9" t="s">
        <v>5</v>
      </c>
      <c r="H134" s="9">
        <v>1</v>
      </c>
      <c r="I134" s="12" t="s">
        <v>167</v>
      </c>
      <c r="J134" s="11"/>
      <c r="K134" s="11"/>
      <c r="L134" s="6" t="s">
        <v>128</v>
      </c>
      <c r="M134" s="6">
        <v>4</v>
      </c>
      <c r="N134" s="13"/>
    </row>
    <row r="135" spans="2:14" ht="24.95" customHeight="1" x14ac:dyDescent="0.25">
      <c r="B135" s="31"/>
      <c r="C135" s="32"/>
      <c r="D135" s="28"/>
      <c r="E135" s="24" t="s">
        <v>183</v>
      </c>
      <c r="F135" s="28"/>
      <c r="G135" s="9" t="s">
        <v>5</v>
      </c>
      <c r="H135" s="9">
        <v>2</v>
      </c>
      <c r="I135" s="12" t="s">
        <v>99</v>
      </c>
      <c r="J135" s="11"/>
      <c r="K135" s="11"/>
      <c r="L135" s="6"/>
      <c r="M135" s="6"/>
      <c r="N135" s="13"/>
    </row>
    <row r="136" spans="2:14" ht="24.95" customHeight="1" x14ac:dyDescent="0.25">
      <c r="B136" s="31"/>
      <c r="C136" s="32"/>
      <c r="D136" s="28"/>
      <c r="E136" s="24" t="s">
        <v>183</v>
      </c>
      <c r="F136" s="28"/>
      <c r="G136" s="9" t="s">
        <v>5</v>
      </c>
      <c r="H136" s="9">
        <v>3</v>
      </c>
      <c r="I136" s="12" t="s">
        <v>100</v>
      </c>
      <c r="J136" s="11"/>
      <c r="K136" s="11"/>
      <c r="L136" s="6"/>
      <c r="M136" s="6"/>
      <c r="N136" s="13"/>
    </row>
    <row r="137" spans="2:14" ht="24.95" customHeight="1" x14ac:dyDescent="0.25">
      <c r="B137" s="31"/>
      <c r="C137" s="32"/>
      <c r="D137" s="28"/>
      <c r="E137" s="24" t="s">
        <v>183</v>
      </c>
      <c r="F137" s="28"/>
      <c r="G137" s="9" t="s">
        <v>5</v>
      </c>
      <c r="H137" s="9">
        <v>4</v>
      </c>
      <c r="I137" s="12" t="s">
        <v>101</v>
      </c>
      <c r="J137" s="11"/>
      <c r="K137" s="11"/>
      <c r="L137" s="6"/>
      <c r="M137" s="6"/>
      <c r="N137" s="13"/>
    </row>
    <row r="138" spans="2:14" ht="24.95" customHeight="1" x14ac:dyDescent="0.25">
      <c r="B138" s="31"/>
      <c r="C138" s="32"/>
      <c r="D138" s="28"/>
      <c r="E138" s="24" t="s">
        <v>183</v>
      </c>
      <c r="F138" s="28"/>
      <c r="G138" s="9" t="s">
        <v>5</v>
      </c>
      <c r="H138" s="9">
        <v>5</v>
      </c>
      <c r="I138" s="12" t="s">
        <v>102</v>
      </c>
      <c r="J138" s="11"/>
      <c r="K138" s="11"/>
      <c r="L138" s="6"/>
      <c r="M138" s="6"/>
      <c r="N138" s="13"/>
    </row>
    <row r="139" spans="2:14" ht="35.1" customHeight="1" x14ac:dyDescent="0.25">
      <c r="B139" s="31"/>
      <c r="C139" s="32"/>
      <c r="D139" s="28"/>
      <c r="E139" s="24" t="s">
        <v>183</v>
      </c>
      <c r="F139" s="28"/>
      <c r="G139" s="9" t="s">
        <v>5</v>
      </c>
      <c r="H139" s="9">
        <v>6</v>
      </c>
      <c r="I139" s="12" t="s">
        <v>103</v>
      </c>
      <c r="J139" s="11"/>
      <c r="K139" s="11"/>
      <c r="L139" s="6"/>
      <c r="M139" s="6"/>
      <c r="N139" s="13"/>
    </row>
    <row r="140" spans="2:14" ht="24.95" customHeight="1" x14ac:dyDescent="0.25">
      <c r="B140" s="31"/>
      <c r="C140" s="32"/>
      <c r="D140" s="28"/>
      <c r="E140" s="24" t="s">
        <v>184</v>
      </c>
      <c r="F140" s="28" t="str">
        <f>IF(AND(K140="JA"),IF(COUNTIF(K141:K148,"JA")&gt;=M141,"GULD",IF(COUNTIF(K141:K148,"JA")&gt;=M140,"SILVER","BRONS")),"UPPFYLLS EJ")</f>
        <v>UPPFYLLS EJ</v>
      </c>
      <c r="G140" s="9" t="s">
        <v>3</v>
      </c>
      <c r="H140" s="9">
        <v>1</v>
      </c>
      <c r="I140" s="12" t="s">
        <v>0</v>
      </c>
      <c r="J140" s="11"/>
      <c r="K140" s="11"/>
      <c r="L140" s="6" t="s">
        <v>127</v>
      </c>
      <c r="M140" s="6">
        <v>4</v>
      </c>
      <c r="N140" s="13"/>
    </row>
    <row r="141" spans="2:14" ht="24.95" customHeight="1" x14ac:dyDescent="0.25">
      <c r="B141" s="31"/>
      <c r="C141" s="32"/>
      <c r="D141" s="28"/>
      <c r="E141" s="24" t="s">
        <v>184</v>
      </c>
      <c r="F141" s="28"/>
      <c r="G141" s="9" t="s">
        <v>5</v>
      </c>
      <c r="H141" s="9">
        <v>1</v>
      </c>
      <c r="I141" s="12" t="s">
        <v>104</v>
      </c>
      <c r="J141" s="11"/>
      <c r="K141" s="11"/>
      <c r="L141" s="6" t="s">
        <v>128</v>
      </c>
      <c r="M141" s="6">
        <v>6</v>
      </c>
      <c r="N141" s="13"/>
    </row>
    <row r="142" spans="2:14" ht="24.95" customHeight="1" x14ac:dyDescent="0.25">
      <c r="B142" s="31"/>
      <c r="C142" s="32"/>
      <c r="D142" s="28"/>
      <c r="E142" s="24" t="s">
        <v>184</v>
      </c>
      <c r="F142" s="28"/>
      <c r="G142" s="9" t="s">
        <v>5</v>
      </c>
      <c r="H142" s="9">
        <v>2</v>
      </c>
      <c r="I142" s="12" t="s">
        <v>105</v>
      </c>
      <c r="J142" s="11"/>
      <c r="K142" s="11"/>
      <c r="L142" s="6"/>
      <c r="M142" s="6"/>
      <c r="N142" s="13"/>
    </row>
    <row r="143" spans="2:14" ht="24.95" customHeight="1" x14ac:dyDescent="0.25">
      <c r="B143" s="31"/>
      <c r="C143" s="32"/>
      <c r="D143" s="28"/>
      <c r="E143" s="24" t="s">
        <v>184</v>
      </c>
      <c r="F143" s="28"/>
      <c r="G143" s="9" t="s">
        <v>5</v>
      </c>
      <c r="H143" s="9">
        <v>3</v>
      </c>
      <c r="I143" s="10" t="s">
        <v>106</v>
      </c>
      <c r="J143" s="11"/>
      <c r="K143" s="11"/>
      <c r="L143" s="6"/>
      <c r="M143" s="6"/>
      <c r="N143" s="13"/>
    </row>
    <row r="144" spans="2:14" ht="24.95" customHeight="1" x14ac:dyDescent="0.25">
      <c r="B144" s="31"/>
      <c r="C144" s="32"/>
      <c r="D144" s="28"/>
      <c r="E144" s="24" t="s">
        <v>184</v>
      </c>
      <c r="F144" s="28"/>
      <c r="G144" s="9" t="s">
        <v>5</v>
      </c>
      <c r="H144" s="9">
        <v>4</v>
      </c>
      <c r="I144" s="12" t="s">
        <v>107</v>
      </c>
      <c r="J144" s="11"/>
      <c r="K144" s="11"/>
      <c r="L144" s="6"/>
      <c r="M144" s="6"/>
      <c r="N144" s="13"/>
    </row>
    <row r="145" spans="2:14" ht="24.95" customHeight="1" x14ac:dyDescent="0.25">
      <c r="B145" s="31"/>
      <c r="C145" s="32"/>
      <c r="D145" s="28"/>
      <c r="E145" s="24" t="s">
        <v>184</v>
      </c>
      <c r="F145" s="28"/>
      <c r="G145" s="9" t="s">
        <v>5</v>
      </c>
      <c r="H145" s="9">
        <v>5</v>
      </c>
      <c r="I145" s="12" t="s">
        <v>108</v>
      </c>
      <c r="J145" s="11"/>
      <c r="K145" s="11"/>
      <c r="L145" s="6"/>
      <c r="M145" s="6"/>
      <c r="N145" s="13"/>
    </row>
    <row r="146" spans="2:14" ht="24.95" customHeight="1" x14ac:dyDescent="0.25">
      <c r="B146" s="31"/>
      <c r="C146" s="32"/>
      <c r="D146" s="28"/>
      <c r="E146" s="24" t="s">
        <v>184</v>
      </c>
      <c r="F146" s="28"/>
      <c r="G146" s="9" t="s">
        <v>5</v>
      </c>
      <c r="H146" s="9">
        <v>6</v>
      </c>
      <c r="I146" s="12" t="s">
        <v>109</v>
      </c>
      <c r="J146" s="11"/>
      <c r="K146" s="11"/>
      <c r="L146" s="6"/>
      <c r="M146" s="6"/>
      <c r="N146" s="13"/>
    </row>
    <row r="147" spans="2:14" ht="24.95" customHeight="1" x14ac:dyDescent="0.25">
      <c r="B147" s="31"/>
      <c r="C147" s="32"/>
      <c r="D147" s="28"/>
      <c r="E147" s="24" t="s">
        <v>184</v>
      </c>
      <c r="F147" s="28"/>
      <c r="G147" s="9" t="s">
        <v>5</v>
      </c>
      <c r="H147" s="9">
        <v>7</v>
      </c>
      <c r="I147" s="12" t="s">
        <v>110</v>
      </c>
      <c r="J147" s="11"/>
      <c r="K147" s="11"/>
      <c r="L147" s="6"/>
      <c r="M147" s="6"/>
      <c r="N147" s="13"/>
    </row>
    <row r="148" spans="2:14" ht="24.95" customHeight="1" x14ac:dyDescent="0.25">
      <c r="B148" s="31"/>
      <c r="C148" s="32"/>
      <c r="D148" s="28"/>
      <c r="E148" s="24" t="s">
        <v>184</v>
      </c>
      <c r="F148" s="28"/>
      <c r="G148" s="9" t="s">
        <v>5</v>
      </c>
      <c r="H148" s="9">
        <v>8</v>
      </c>
      <c r="I148" s="10" t="s">
        <v>111</v>
      </c>
      <c r="J148" s="11"/>
      <c r="K148" s="11"/>
      <c r="L148" s="6"/>
      <c r="M148" s="6"/>
      <c r="N148" s="13"/>
    </row>
    <row r="149" spans="2:14" ht="24.95" customHeight="1" x14ac:dyDescent="0.25">
      <c r="B149" s="31"/>
      <c r="C149" s="32"/>
      <c r="D149" s="28"/>
      <c r="E149" s="24" t="s">
        <v>185</v>
      </c>
      <c r="F149" s="28" t="str">
        <f>IF(AND(K149="JA"),IF(COUNTIF(K150:K155,"JA")&gt;=M150,"GULD",IF(COUNTIF(K150:K155,"JA")&gt;=M149,"SILVER","BRONS")),"UPPFYLLS EJ")</f>
        <v>UPPFYLLS EJ</v>
      </c>
      <c r="G149" s="9" t="s">
        <v>3</v>
      </c>
      <c r="H149" s="9">
        <v>1</v>
      </c>
      <c r="I149" s="12" t="s">
        <v>112</v>
      </c>
      <c r="J149" s="11"/>
      <c r="K149" s="11"/>
      <c r="L149" s="6" t="s">
        <v>127</v>
      </c>
      <c r="M149" s="6">
        <v>2</v>
      </c>
      <c r="N149" s="13"/>
    </row>
    <row r="150" spans="2:14" ht="24.95" customHeight="1" x14ac:dyDescent="0.25">
      <c r="B150" s="31"/>
      <c r="C150" s="32"/>
      <c r="D150" s="28"/>
      <c r="E150" s="24" t="s">
        <v>185</v>
      </c>
      <c r="F150" s="28"/>
      <c r="G150" s="9" t="s">
        <v>5</v>
      </c>
      <c r="H150" s="9">
        <v>1</v>
      </c>
      <c r="I150" s="12" t="s">
        <v>132</v>
      </c>
      <c r="J150" s="11"/>
      <c r="K150" s="11"/>
      <c r="L150" s="6" t="s">
        <v>128</v>
      </c>
      <c r="M150" s="6">
        <v>4</v>
      </c>
      <c r="N150" s="13"/>
    </row>
    <row r="151" spans="2:14" ht="24.95" customHeight="1" x14ac:dyDescent="0.25">
      <c r="B151" s="31"/>
      <c r="C151" s="32"/>
      <c r="D151" s="28"/>
      <c r="E151" s="24" t="s">
        <v>185</v>
      </c>
      <c r="F151" s="28"/>
      <c r="G151" s="9" t="s">
        <v>5</v>
      </c>
      <c r="H151" s="9">
        <v>2</v>
      </c>
      <c r="I151" s="12" t="s">
        <v>133</v>
      </c>
      <c r="J151" s="11"/>
      <c r="K151" s="11"/>
      <c r="L151" s="6"/>
      <c r="M151" s="6"/>
      <c r="N151" s="13"/>
    </row>
    <row r="152" spans="2:14" ht="24.95" customHeight="1" x14ac:dyDescent="0.25">
      <c r="B152" s="31"/>
      <c r="C152" s="32"/>
      <c r="D152" s="28"/>
      <c r="E152" s="24" t="s">
        <v>185</v>
      </c>
      <c r="F152" s="28"/>
      <c r="G152" s="9" t="s">
        <v>5</v>
      </c>
      <c r="H152" s="9">
        <v>3</v>
      </c>
      <c r="I152" s="12" t="s">
        <v>134</v>
      </c>
      <c r="J152" s="11"/>
      <c r="K152" s="11"/>
      <c r="L152" s="6"/>
      <c r="M152" s="6"/>
      <c r="N152" s="13"/>
    </row>
    <row r="153" spans="2:14" ht="35.1" customHeight="1" x14ac:dyDescent="0.25">
      <c r="B153" s="31"/>
      <c r="C153" s="32"/>
      <c r="D153" s="28"/>
      <c r="E153" s="24" t="s">
        <v>185</v>
      </c>
      <c r="F153" s="28"/>
      <c r="G153" s="9" t="s">
        <v>5</v>
      </c>
      <c r="H153" s="9">
        <v>4</v>
      </c>
      <c r="I153" s="10" t="s">
        <v>192</v>
      </c>
      <c r="J153" s="11"/>
      <c r="K153" s="11"/>
      <c r="L153" s="6"/>
      <c r="M153" s="6"/>
      <c r="N153" s="13"/>
    </row>
    <row r="154" spans="2:14" ht="24.95" customHeight="1" x14ac:dyDescent="0.25">
      <c r="B154" s="31"/>
      <c r="C154" s="32"/>
      <c r="D154" s="28"/>
      <c r="E154" s="24" t="s">
        <v>185</v>
      </c>
      <c r="F154" s="28"/>
      <c r="G154" s="9" t="s">
        <v>5</v>
      </c>
      <c r="H154" s="9">
        <v>5</v>
      </c>
      <c r="I154" s="12" t="s">
        <v>135</v>
      </c>
      <c r="J154" s="11"/>
      <c r="K154" s="11"/>
      <c r="L154" s="6"/>
      <c r="M154" s="6"/>
      <c r="N154" s="13"/>
    </row>
    <row r="155" spans="2:14" ht="24.95" customHeight="1" x14ac:dyDescent="0.25">
      <c r="B155" s="31"/>
      <c r="C155" s="32"/>
      <c r="D155" s="28"/>
      <c r="E155" s="24" t="s">
        <v>185</v>
      </c>
      <c r="F155" s="28"/>
      <c r="G155" s="9" t="s">
        <v>5</v>
      </c>
      <c r="H155" s="9">
        <v>6</v>
      </c>
      <c r="I155" s="12" t="s">
        <v>136</v>
      </c>
      <c r="J155" s="11"/>
      <c r="K155" s="11"/>
      <c r="L155" s="6"/>
      <c r="M155" s="6"/>
      <c r="N155" s="13"/>
    </row>
    <row r="156" spans="2:14" ht="35.1" customHeight="1" x14ac:dyDescent="0.25">
      <c r="B156" s="31"/>
      <c r="C156" s="32"/>
      <c r="D156" s="28"/>
      <c r="E156" s="24" t="s">
        <v>186</v>
      </c>
      <c r="F156" s="28" t="str">
        <f>IF(AND(K156="JA",K157="JA",K158="JA",K159="JA"),IF(COUNTIF(K160:K165,"JA")&gt;=M157,"GULD",IF(COUNTIF(K160:K165,"JA")&gt;=M156,"SILVER","BRONS")),"UPPFYLLS EJ")</f>
        <v>UPPFYLLS EJ</v>
      </c>
      <c r="G156" s="9" t="s">
        <v>3</v>
      </c>
      <c r="H156" s="9">
        <v>1</v>
      </c>
      <c r="I156" s="10" t="s">
        <v>113</v>
      </c>
      <c r="J156" s="11"/>
      <c r="K156" s="11"/>
      <c r="L156" s="6" t="s">
        <v>127</v>
      </c>
      <c r="M156" s="6">
        <v>2</v>
      </c>
      <c r="N156" s="13"/>
    </row>
    <row r="157" spans="2:14" ht="24.95" customHeight="1" x14ac:dyDescent="0.25">
      <c r="B157" s="31"/>
      <c r="C157" s="32"/>
      <c r="D157" s="28"/>
      <c r="E157" s="24" t="s">
        <v>186</v>
      </c>
      <c r="F157" s="28"/>
      <c r="G157" s="9" t="s">
        <v>3</v>
      </c>
      <c r="H157" s="9">
        <v>2</v>
      </c>
      <c r="I157" s="10" t="s">
        <v>114</v>
      </c>
      <c r="J157" s="11"/>
      <c r="K157" s="11"/>
      <c r="L157" s="6" t="s">
        <v>128</v>
      </c>
      <c r="M157" s="6">
        <v>4</v>
      </c>
      <c r="N157" s="13"/>
    </row>
    <row r="158" spans="2:14" ht="24.95" customHeight="1" x14ac:dyDescent="0.25">
      <c r="B158" s="31"/>
      <c r="C158" s="32"/>
      <c r="D158" s="28"/>
      <c r="E158" s="24" t="s">
        <v>186</v>
      </c>
      <c r="F158" s="28"/>
      <c r="G158" s="9" t="s">
        <v>3</v>
      </c>
      <c r="H158" s="9">
        <v>3</v>
      </c>
      <c r="I158" s="10" t="s">
        <v>115</v>
      </c>
      <c r="J158" s="11"/>
      <c r="K158" s="11"/>
      <c r="L158" s="6"/>
      <c r="M158" s="6"/>
      <c r="N158" s="13"/>
    </row>
    <row r="159" spans="2:14" ht="24.95" customHeight="1" x14ac:dyDescent="0.25">
      <c r="B159" s="31"/>
      <c r="C159" s="32"/>
      <c r="D159" s="28"/>
      <c r="E159" s="24" t="s">
        <v>186</v>
      </c>
      <c r="F159" s="28"/>
      <c r="G159" s="9" t="s">
        <v>3</v>
      </c>
      <c r="H159" s="9">
        <v>4</v>
      </c>
      <c r="I159" s="10" t="s">
        <v>116</v>
      </c>
      <c r="J159" s="11"/>
      <c r="K159" s="11"/>
      <c r="L159" s="6"/>
      <c r="M159" s="6"/>
      <c r="N159" s="13"/>
    </row>
    <row r="160" spans="2:14" ht="35.1" customHeight="1" x14ac:dyDescent="0.25">
      <c r="B160" s="31"/>
      <c r="C160" s="32"/>
      <c r="D160" s="28"/>
      <c r="E160" s="24" t="s">
        <v>186</v>
      </c>
      <c r="F160" s="28"/>
      <c r="G160" s="9" t="s">
        <v>5</v>
      </c>
      <c r="H160" s="9">
        <v>1</v>
      </c>
      <c r="I160" s="10" t="s">
        <v>117</v>
      </c>
      <c r="J160" s="11"/>
      <c r="K160" s="11"/>
      <c r="L160" s="6"/>
      <c r="M160" s="6"/>
      <c r="N160" s="13"/>
    </row>
    <row r="161" spans="2:14" ht="24.95" customHeight="1" x14ac:dyDescent="0.25">
      <c r="B161" s="31"/>
      <c r="C161" s="32"/>
      <c r="D161" s="28"/>
      <c r="E161" s="24" t="s">
        <v>186</v>
      </c>
      <c r="F161" s="28"/>
      <c r="G161" s="9" t="s">
        <v>5</v>
      </c>
      <c r="H161" s="9">
        <v>2</v>
      </c>
      <c r="I161" s="10" t="s">
        <v>118</v>
      </c>
      <c r="J161" s="11"/>
      <c r="K161" s="11"/>
      <c r="L161" s="6"/>
      <c r="M161" s="6"/>
      <c r="N161" s="13"/>
    </row>
    <row r="162" spans="2:14" ht="24.95" customHeight="1" x14ac:dyDescent="0.25">
      <c r="B162" s="31"/>
      <c r="C162" s="32"/>
      <c r="D162" s="28"/>
      <c r="E162" s="24" t="s">
        <v>186</v>
      </c>
      <c r="F162" s="28"/>
      <c r="G162" s="9" t="s">
        <v>5</v>
      </c>
      <c r="H162" s="9">
        <v>3</v>
      </c>
      <c r="I162" s="10" t="s">
        <v>119</v>
      </c>
      <c r="J162" s="11"/>
      <c r="K162" s="11"/>
      <c r="L162" s="6"/>
      <c r="M162" s="6"/>
      <c r="N162" s="13"/>
    </row>
    <row r="163" spans="2:14" ht="24.95" customHeight="1" x14ac:dyDescent="0.25">
      <c r="B163" s="31"/>
      <c r="C163" s="32"/>
      <c r="D163" s="28"/>
      <c r="E163" s="24" t="s">
        <v>186</v>
      </c>
      <c r="F163" s="28"/>
      <c r="G163" s="9" t="s">
        <v>5</v>
      </c>
      <c r="H163" s="9">
        <v>4</v>
      </c>
      <c r="I163" s="10" t="s">
        <v>149</v>
      </c>
      <c r="J163" s="11"/>
      <c r="K163" s="11"/>
      <c r="L163" s="6"/>
      <c r="M163" s="6"/>
      <c r="N163" s="13"/>
    </row>
    <row r="164" spans="2:14" ht="24.95" customHeight="1" x14ac:dyDescent="0.25">
      <c r="B164" s="31"/>
      <c r="C164" s="32"/>
      <c r="D164" s="28"/>
      <c r="E164" s="24" t="s">
        <v>186</v>
      </c>
      <c r="F164" s="28"/>
      <c r="G164" s="9" t="s">
        <v>5</v>
      </c>
      <c r="H164" s="9">
        <v>5</v>
      </c>
      <c r="I164" s="10" t="s">
        <v>120</v>
      </c>
      <c r="J164" s="11"/>
      <c r="K164" s="11"/>
      <c r="L164" s="6"/>
      <c r="M164" s="6"/>
      <c r="N164" s="13"/>
    </row>
    <row r="165" spans="2:14" ht="24.95" customHeight="1" x14ac:dyDescent="0.25">
      <c r="B165" s="31"/>
      <c r="C165" s="32"/>
      <c r="D165" s="28"/>
      <c r="E165" s="24" t="s">
        <v>186</v>
      </c>
      <c r="F165" s="28"/>
      <c r="G165" s="9" t="s">
        <v>5</v>
      </c>
      <c r="H165" s="9">
        <v>6</v>
      </c>
      <c r="I165" s="10" t="s">
        <v>150</v>
      </c>
      <c r="J165" s="11"/>
      <c r="K165" s="11"/>
      <c r="L165" s="6"/>
      <c r="M165" s="6"/>
      <c r="N165" s="13"/>
    </row>
    <row r="166" spans="2:14" ht="120" customHeight="1" x14ac:dyDescent="0.25">
      <c r="B166" s="29" t="s">
        <v>121</v>
      </c>
      <c r="C166" s="29"/>
      <c r="D166" s="29"/>
      <c r="E166" s="29"/>
      <c r="F166" s="29"/>
      <c r="G166" s="29"/>
      <c r="H166" s="29"/>
      <c r="I166" s="10" t="s">
        <v>122</v>
      </c>
      <c r="J166" s="11"/>
      <c r="K166" s="11"/>
      <c r="L166" s="6"/>
      <c r="M166" s="6"/>
      <c r="N166" s="13"/>
    </row>
    <row r="167" spans="2:14" ht="120" customHeight="1" x14ac:dyDescent="0.25">
      <c r="B167" s="29"/>
      <c r="C167" s="29"/>
      <c r="D167" s="29"/>
      <c r="E167" s="29"/>
      <c r="F167" s="29"/>
      <c r="G167" s="29"/>
      <c r="H167" s="29"/>
      <c r="I167" s="10" t="s">
        <v>123</v>
      </c>
      <c r="J167" s="11"/>
      <c r="K167" s="11"/>
      <c r="L167" s="6"/>
      <c r="M167" s="6"/>
      <c r="N167" s="13"/>
    </row>
    <row r="168" spans="2:14" ht="15" customHeight="1" x14ac:dyDescent="0.25">
      <c r="C168" s="2"/>
      <c r="D168" s="2"/>
      <c r="E168" s="2"/>
      <c r="F168" s="2"/>
      <c r="G168" s="2"/>
      <c r="H168" s="2"/>
      <c r="J168"/>
      <c r="K168" s="3"/>
    </row>
    <row r="169" spans="2:14" ht="15" customHeight="1" x14ac:dyDescent="0.25">
      <c r="C169" s="2"/>
      <c r="D169" s="2"/>
      <c r="E169" s="2"/>
      <c r="F169" s="2"/>
      <c r="G169" s="2"/>
      <c r="H169" s="2"/>
      <c r="J169"/>
      <c r="K169" s="3"/>
    </row>
    <row r="170" spans="2:14" ht="15" customHeight="1" x14ac:dyDescent="0.25">
      <c r="C170" s="2"/>
      <c r="D170" s="2"/>
      <c r="E170" s="2"/>
      <c r="F170" s="2"/>
      <c r="G170" s="2"/>
      <c r="H170" s="2"/>
      <c r="J170"/>
      <c r="K170" s="3"/>
    </row>
    <row r="171" spans="2:14" ht="15" customHeight="1" x14ac:dyDescent="0.25">
      <c r="C171" s="2"/>
      <c r="D171" s="2"/>
      <c r="E171" s="2"/>
      <c r="F171" s="2"/>
      <c r="G171" s="2"/>
      <c r="H171" s="2"/>
      <c r="J171"/>
      <c r="K171" s="3"/>
    </row>
    <row r="172" spans="2:14" ht="15" customHeight="1" x14ac:dyDescent="0.25">
      <c r="C172" s="2"/>
      <c r="D172" s="2"/>
      <c r="E172" s="2"/>
      <c r="F172" s="2"/>
      <c r="G172" s="2"/>
      <c r="H172" s="2"/>
      <c r="J172"/>
      <c r="K172" s="3"/>
    </row>
    <row r="173" spans="2:14" ht="15" customHeight="1" x14ac:dyDescent="0.25">
      <c r="C173" s="2"/>
      <c r="D173" s="2"/>
      <c r="E173" s="2"/>
      <c r="F173" s="2"/>
      <c r="G173" s="2"/>
      <c r="H173" s="2"/>
      <c r="J173"/>
      <c r="K173" s="3"/>
    </row>
    <row r="174" spans="2:14" ht="15" customHeight="1" x14ac:dyDescent="0.25">
      <c r="C174" s="2"/>
      <c r="D174" s="2"/>
      <c r="E174" s="2"/>
      <c r="F174" s="2"/>
      <c r="G174" s="2"/>
      <c r="H174" s="2"/>
      <c r="J174"/>
      <c r="K174" s="3"/>
    </row>
    <row r="175" spans="2:14" ht="15" customHeight="1" x14ac:dyDescent="0.25">
      <c r="C175" s="2"/>
      <c r="D175" s="2"/>
      <c r="E175" s="2"/>
      <c r="F175" s="2"/>
      <c r="G175" s="2"/>
      <c r="H175" s="2"/>
      <c r="J175"/>
      <c r="K175" s="3"/>
    </row>
    <row r="176" spans="2:14" ht="15" customHeight="1" x14ac:dyDescent="0.25">
      <c r="C176" s="2"/>
      <c r="D176" s="2"/>
      <c r="E176" s="2"/>
      <c r="F176" s="2"/>
      <c r="G176" s="2"/>
      <c r="H176" s="2"/>
      <c r="J176"/>
      <c r="K176" s="3"/>
    </row>
    <row r="177" spans="3:11" ht="15" customHeight="1" x14ac:dyDescent="0.25">
      <c r="C177" s="2"/>
      <c r="D177" s="2"/>
      <c r="E177" s="2"/>
      <c r="F177" s="2"/>
      <c r="G177" s="2"/>
      <c r="H177" s="2"/>
      <c r="J177"/>
      <c r="K177" s="3"/>
    </row>
    <row r="178" spans="3:11" ht="15" customHeight="1" x14ac:dyDescent="0.25">
      <c r="C178" s="2"/>
      <c r="D178" s="2"/>
      <c r="E178" s="2"/>
      <c r="F178" s="2"/>
      <c r="G178" s="2"/>
      <c r="H178" s="2"/>
      <c r="J178"/>
      <c r="K178" s="3"/>
    </row>
    <row r="179" spans="3:11" ht="15" customHeight="1" x14ac:dyDescent="0.25">
      <c r="C179" s="2"/>
      <c r="D179" s="2"/>
      <c r="E179" s="2"/>
      <c r="F179" s="2"/>
      <c r="G179" s="2"/>
      <c r="H179" s="2"/>
      <c r="J179"/>
      <c r="K179" s="3"/>
    </row>
    <row r="180" spans="3:11" ht="15" customHeight="1" x14ac:dyDescent="0.25">
      <c r="C180" s="2"/>
      <c r="D180" s="2"/>
      <c r="E180" s="2"/>
      <c r="F180" s="2"/>
      <c r="G180" s="2"/>
      <c r="H180" s="2"/>
      <c r="J180"/>
      <c r="K180"/>
    </row>
    <row r="181" spans="3:11" ht="15" customHeight="1" x14ac:dyDescent="0.25">
      <c r="C181" s="2"/>
      <c r="D181" s="2"/>
      <c r="E181" s="2"/>
      <c r="F181" s="2"/>
      <c r="G181" s="2"/>
      <c r="H181" s="2"/>
      <c r="J181"/>
      <c r="K181"/>
    </row>
    <row r="182" spans="3:11" ht="15" customHeight="1" x14ac:dyDescent="0.25">
      <c r="C182" s="2"/>
      <c r="D182" s="2"/>
      <c r="E182" s="2"/>
      <c r="F182" s="2"/>
      <c r="G182" s="2"/>
      <c r="H182" s="2"/>
      <c r="J182"/>
      <c r="K182"/>
    </row>
    <row r="183" spans="3:11" ht="15" customHeight="1" x14ac:dyDescent="0.25">
      <c r="C183" s="2"/>
      <c r="D183" s="2"/>
      <c r="E183" s="2"/>
      <c r="F183" s="2"/>
      <c r="G183" s="2"/>
      <c r="H183" s="2"/>
      <c r="J183"/>
      <c r="K183"/>
    </row>
    <row r="184" spans="3:11" ht="15" customHeight="1" x14ac:dyDescent="0.25">
      <c r="C184" s="2"/>
      <c r="D184" s="2"/>
      <c r="E184" s="2"/>
      <c r="F184" s="2"/>
      <c r="G184" s="2"/>
      <c r="H184" s="2"/>
      <c r="J184"/>
      <c r="K184"/>
    </row>
    <row r="185" spans="3:11" ht="15" customHeight="1" x14ac:dyDescent="0.25">
      <c r="C185" s="2"/>
      <c r="D185" s="2"/>
      <c r="E185" s="2"/>
      <c r="F185" s="2"/>
      <c r="G185" s="2"/>
      <c r="H185" s="2"/>
      <c r="J185"/>
      <c r="K185"/>
    </row>
    <row r="186" spans="3:11" ht="15" customHeight="1" x14ac:dyDescent="0.25">
      <c r="C186" s="2"/>
      <c r="D186" s="2"/>
      <c r="E186" s="2"/>
      <c r="F186" s="2"/>
      <c r="G186" s="2"/>
      <c r="H186" s="2"/>
      <c r="J186"/>
      <c r="K186"/>
    </row>
    <row r="187" spans="3:11" ht="15" customHeight="1" x14ac:dyDescent="0.25">
      <c r="C187" s="2"/>
      <c r="D187" s="2"/>
      <c r="E187" s="2"/>
      <c r="F187" s="2"/>
      <c r="G187" s="2"/>
      <c r="H187" s="2"/>
      <c r="J187"/>
      <c r="K187"/>
    </row>
    <row r="188" spans="3:11" ht="15" customHeight="1" x14ac:dyDescent="0.25">
      <c r="C188" s="2"/>
      <c r="D188" s="2"/>
      <c r="E188" s="2"/>
      <c r="F188" s="2"/>
      <c r="G188" s="2"/>
      <c r="H188" s="2"/>
      <c r="J188"/>
      <c r="K188"/>
    </row>
    <row r="189" spans="3:11" ht="15" customHeight="1" x14ac:dyDescent="0.25">
      <c r="C189" s="2"/>
      <c r="D189" s="2"/>
      <c r="E189" s="2"/>
      <c r="F189" s="2"/>
      <c r="G189" s="2"/>
      <c r="H189" s="2"/>
    </row>
    <row r="190" spans="3:11" x14ac:dyDescent="0.25">
      <c r="C190" s="2"/>
      <c r="D190" s="2"/>
      <c r="E190" s="2"/>
      <c r="F190" s="2"/>
      <c r="G190" s="2"/>
      <c r="H190" s="2"/>
    </row>
    <row r="191" spans="3:11" x14ac:dyDescent="0.25">
      <c r="C191" s="2"/>
      <c r="D191" s="2"/>
      <c r="E191" s="2"/>
      <c r="F191" s="2"/>
      <c r="G191" s="2"/>
      <c r="H191" s="2"/>
    </row>
    <row r="192" spans="3:11" x14ac:dyDescent="0.25">
      <c r="C192" s="2"/>
      <c r="D192" s="2"/>
      <c r="E192" s="2"/>
      <c r="F192" s="2"/>
      <c r="G192" s="2"/>
      <c r="H192" s="2"/>
    </row>
    <row r="193" spans="3:8" x14ac:dyDescent="0.25">
      <c r="C193" s="2"/>
      <c r="D193" s="2"/>
      <c r="E193" s="2"/>
      <c r="F193" s="2"/>
      <c r="G193" s="2"/>
      <c r="H193" s="2"/>
    </row>
    <row r="194" spans="3:8" x14ac:dyDescent="0.25">
      <c r="C194" s="2"/>
      <c r="D194" s="2"/>
      <c r="E194" s="2"/>
      <c r="F194" s="2"/>
      <c r="G194" s="2"/>
      <c r="H194" s="2"/>
    </row>
    <row r="195" spans="3:8" x14ac:dyDescent="0.25">
      <c r="C195" s="2"/>
      <c r="D195" s="2"/>
      <c r="E195" s="2"/>
      <c r="F195" s="2"/>
      <c r="G195" s="2"/>
      <c r="H195" s="2"/>
    </row>
  </sheetData>
  <autoFilter ref="B16:N167" xr:uid="{00000000-0001-0000-0000-000000000000}"/>
  <mergeCells count="41">
    <mergeCell ref="B13:C13"/>
    <mergeCell ref="D7:E7"/>
    <mergeCell ref="D8:E8"/>
    <mergeCell ref="D10:E10"/>
    <mergeCell ref="D11:E11"/>
    <mergeCell ref="D12:E12"/>
    <mergeCell ref="D13:E13"/>
    <mergeCell ref="B9:C9"/>
    <mergeCell ref="D9:E9"/>
    <mergeCell ref="B7:C7"/>
    <mergeCell ref="B8:C8"/>
    <mergeCell ref="B10:C10"/>
    <mergeCell ref="B11:C11"/>
    <mergeCell ref="B12:C12"/>
    <mergeCell ref="D133:D165"/>
    <mergeCell ref="C64:C72"/>
    <mergeCell ref="D64:D72"/>
    <mergeCell ref="F64:F72"/>
    <mergeCell ref="D73:D121"/>
    <mergeCell ref="F93:F106"/>
    <mergeCell ref="F140:F148"/>
    <mergeCell ref="F122:F126"/>
    <mergeCell ref="F156:F165"/>
    <mergeCell ref="F149:F155"/>
    <mergeCell ref="F133:F139"/>
    <mergeCell ref="F28:F35"/>
    <mergeCell ref="F36:F47"/>
    <mergeCell ref="F85:F92"/>
    <mergeCell ref="F48:F63"/>
    <mergeCell ref="B166:H167"/>
    <mergeCell ref="B17:B165"/>
    <mergeCell ref="F73:F84"/>
    <mergeCell ref="D122:D132"/>
    <mergeCell ref="C122:C132"/>
    <mergeCell ref="F127:F132"/>
    <mergeCell ref="F17:F27"/>
    <mergeCell ref="C17:C63"/>
    <mergeCell ref="D17:D63"/>
    <mergeCell ref="C133:C165"/>
    <mergeCell ref="F107:F121"/>
    <mergeCell ref="C73:C121"/>
  </mergeCells>
  <phoneticPr fontId="4" type="noConversion"/>
  <conditionalFormatting sqref="B17 F17:F36">
    <cfRule type="containsText" dxfId="73" priority="1710" operator="containsText" text="UPPFYLLS EJ">
      <formula>NOT(ISERROR(SEARCH("UPPFYLLS EJ",B17)))</formula>
    </cfRule>
    <cfRule type="containsText" dxfId="72" priority="1711" operator="containsText" text="GULD">
      <formula>NOT(ISERROR(SEARCH("GULD",B17)))</formula>
    </cfRule>
    <cfRule type="containsText" dxfId="71" priority="1712" operator="containsText" text="SILVER">
      <formula>NOT(ISERROR(SEARCH("SILVER",B17)))</formula>
    </cfRule>
    <cfRule type="containsText" dxfId="70" priority="1713" operator="containsText" text="BRONS">
      <formula>NOT(ISERROR(SEARCH("BRONS",B17)))</formula>
    </cfRule>
  </conditionalFormatting>
  <conditionalFormatting sqref="D17">
    <cfRule type="containsText" dxfId="69" priority="2815" operator="containsText" text="UPPFYLLS EJ">
      <formula>NOT(ISERROR(SEARCH("UPPFYLLS EJ",D17)))</formula>
    </cfRule>
    <cfRule type="containsText" dxfId="68" priority="2818" operator="containsText" text="BRONS">
      <formula>NOT(ISERROR(SEARCH("BRONS",D17)))</formula>
    </cfRule>
    <cfRule type="containsText" dxfId="67" priority="2817" operator="containsText" text="SILVER">
      <formula>NOT(ISERROR(SEARCH("SILVER",D17)))</formula>
    </cfRule>
    <cfRule type="containsText" dxfId="66" priority="2816" operator="containsText" text="GULD">
      <formula>NOT(ISERROR(SEARCH("GULD",D17)))</formula>
    </cfRule>
  </conditionalFormatting>
  <conditionalFormatting sqref="D64">
    <cfRule type="containsText" dxfId="65" priority="2814" operator="containsText" text="BRONS">
      <formula>NOT(ISERROR(SEARCH("BRONS",D64)))</formula>
    </cfRule>
    <cfRule type="containsText" dxfId="64" priority="2813" operator="containsText" text="SILVER">
      <formula>NOT(ISERROR(SEARCH("SILVER",D64)))</formula>
    </cfRule>
    <cfRule type="containsText" dxfId="63" priority="2812" operator="containsText" text="GULD">
      <formula>NOT(ISERROR(SEARCH("GULD",D64)))</formula>
    </cfRule>
    <cfRule type="containsText" dxfId="62" priority="2811" operator="containsText" text="UPPFYLLS EJ">
      <formula>NOT(ISERROR(SEARCH("UPPFYLLS EJ",D64)))</formula>
    </cfRule>
  </conditionalFormatting>
  <conditionalFormatting sqref="D73">
    <cfRule type="containsText" dxfId="61" priority="2320" operator="containsText" text="GULD">
      <formula>NOT(ISERROR(SEARCH("GULD",D73)))</formula>
    </cfRule>
    <cfRule type="containsText" dxfId="60" priority="2322" operator="containsText" text="BRONS">
      <formula>NOT(ISERROR(SEARCH("BRONS",D73)))</formula>
    </cfRule>
    <cfRule type="containsText" dxfId="59" priority="2321" operator="containsText" text="SILVER">
      <formula>NOT(ISERROR(SEARCH("SILVER",D73)))</formula>
    </cfRule>
    <cfRule type="containsText" dxfId="58" priority="2319" operator="containsText" text="UPPFYLLS EJ">
      <formula>NOT(ISERROR(SEARCH("UPPFYLLS EJ",D73)))</formula>
    </cfRule>
  </conditionalFormatting>
  <conditionalFormatting sqref="D122">
    <cfRule type="containsText" dxfId="57" priority="2168" operator="containsText" text="SILVER">
      <formula>NOT(ISERROR(SEARCH("SILVER",D122)))</formula>
    </cfRule>
    <cfRule type="containsText" dxfId="56" priority="2167" operator="containsText" text="GULD">
      <formula>NOT(ISERROR(SEARCH("GULD",D122)))</formula>
    </cfRule>
    <cfRule type="containsText" dxfId="55" priority="2166" operator="containsText" text="UPPFYLLS EJ">
      <formula>NOT(ISERROR(SEARCH("UPPFYLLS EJ",D122)))</formula>
    </cfRule>
    <cfRule type="containsText" dxfId="54" priority="2169" operator="containsText" text="BRONS">
      <formula>NOT(ISERROR(SEARCH("BRONS",D122)))</formula>
    </cfRule>
  </conditionalFormatting>
  <conditionalFormatting sqref="D133">
    <cfRule type="containsText" dxfId="53" priority="1714" operator="containsText" text="UPPFYLLS EJ">
      <formula>NOT(ISERROR(SEARCH("UPPFYLLS EJ",D133)))</formula>
    </cfRule>
    <cfRule type="containsText" dxfId="52" priority="1715" operator="containsText" text="GULD">
      <formula>NOT(ISERROR(SEARCH("GULD",D133)))</formula>
    </cfRule>
    <cfRule type="containsText" dxfId="51" priority="1716" operator="containsText" text="SILVER">
      <formula>NOT(ISERROR(SEARCH("SILVER",D133)))</formula>
    </cfRule>
    <cfRule type="containsText" dxfId="50" priority="1717" operator="containsText" text="BRONS">
      <formula>NOT(ISERROR(SEARCH("BRONS",D133)))</formula>
    </cfRule>
  </conditionalFormatting>
  <conditionalFormatting sqref="F48">
    <cfRule type="containsText" dxfId="49" priority="2907" operator="containsText" text="BRONS">
      <formula>NOT(ISERROR(SEARCH("BRONS",F48)))</formula>
    </cfRule>
    <cfRule type="containsText" dxfId="48" priority="2904" operator="containsText" text="UPPFYLLS EJ">
      <formula>NOT(ISERROR(SEARCH("UPPFYLLS EJ",F48)))</formula>
    </cfRule>
    <cfRule type="containsText" dxfId="47" priority="2905" operator="containsText" text="GULD">
      <formula>NOT(ISERROR(SEARCH("GULD",F48)))</formula>
    </cfRule>
    <cfRule type="containsText" dxfId="46" priority="2906" operator="containsText" text="SILVER">
      <formula>NOT(ISERROR(SEARCH("SILVER",F48)))</formula>
    </cfRule>
  </conditionalFormatting>
  <conditionalFormatting sqref="F64">
    <cfRule type="containsText" dxfId="45" priority="2809" operator="containsText" text="SILVER">
      <formula>NOT(ISERROR(SEARCH("SILVER",F64)))</formula>
    </cfRule>
    <cfRule type="containsText" dxfId="44" priority="2810" operator="containsText" text="BRONS">
      <formula>NOT(ISERROR(SEARCH("BRONS",F64)))</formula>
    </cfRule>
    <cfRule type="containsText" dxfId="43" priority="2808" operator="containsText" text="GULD">
      <formula>NOT(ISERROR(SEARCH("GULD",F64)))</formula>
    </cfRule>
    <cfRule type="containsText" dxfId="42" priority="2807" operator="containsText" text="UPPFYLLS EJ">
      <formula>NOT(ISERROR(SEARCH("UPPFYLLS EJ",F64)))</formula>
    </cfRule>
  </conditionalFormatting>
  <conditionalFormatting sqref="F73">
    <cfRule type="containsText" dxfId="41" priority="2587" operator="containsText" text="SILVER">
      <formula>NOT(ISERROR(SEARCH("SILVER",F73)))</formula>
    </cfRule>
    <cfRule type="containsText" dxfId="40" priority="2585" operator="containsText" text="UPPFYLLS EJ">
      <formula>NOT(ISERROR(SEARCH("UPPFYLLS EJ",F73)))</formula>
    </cfRule>
    <cfRule type="containsText" dxfId="39" priority="2586" operator="containsText" text="GULD">
      <formula>NOT(ISERROR(SEARCH("GULD",F73)))</formula>
    </cfRule>
    <cfRule type="containsText" dxfId="38" priority="2588" operator="containsText" text="BRONS">
      <formula>NOT(ISERROR(SEARCH("BRONS",F73)))</formula>
    </cfRule>
  </conditionalFormatting>
  <conditionalFormatting sqref="F85">
    <cfRule type="containsText" dxfId="37" priority="2501" operator="containsText" text="BRONS">
      <formula>NOT(ISERROR(SEARCH("BRONS",F85)))</formula>
    </cfRule>
    <cfRule type="containsText" dxfId="36" priority="2500" operator="containsText" text="SILVER">
      <formula>NOT(ISERROR(SEARCH("SILVER",F85)))</formula>
    </cfRule>
    <cfRule type="containsText" dxfId="35" priority="2499" operator="containsText" text="GULD">
      <formula>NOT(ISERROR(SEARCH("GULD",F85)))</formula>
    </cfRule>
    <cfRule type="containsText" dxfId="34" priority="2498" operator="containsText" text="UPPFYLLS EJ">
      <formula>NOT(ISERROR(SEARCH("UPPFYLLS EJ",F85)))</formula>
    </cfRule>
  </conditionalFormatting>
  <conditionalFormatting sqref="F93">
    <cfRule type="containsText" dxfId="33" priority="2434" operator="containsText" text="BRONS">
      <formula>NOT(ISERROR(SEARCH("BRONS",F93)))</formula>
    </cfRule>
    <cfRule type="containsText" dxfId="32" priority="2433" operator="containsText" text="SILVER">
      <formula>NOT(ISERROR(SEARCH("SILVER",F93)))</formula>
    </cfRule>
    <cfRule type="containsText" dxfId="31" priority="2431" operator="containsText" text="UPPFYLLS EJ">
      <formula>NOT(ISERROR(SEARCH("UPPFYLLS EJ",F93)))</formula>
    </cfRule>
    <cfRule type="containsText" dxfId="30" priority="2432" operator="containsText" text="GULD">
      <formula>NOT(ISERROR(SEARCH("GULD",F93)))</formula>
    </cfRule>
  </conditionalFormatting>
  <conditionalFormatting sqref="F107">
    <cfRule type="containsText" dxfId="29" priority="2374" operator="containsText" text="UPPFYLLS EJ">
      <formula>NOT(ISERROR(SEARCH("UPPFYLLS EJ",F107)))</formula>
    </cfRule>
    <cfRule type="containsText" dxfId="28" priority="2375" operator="containsText" text="GULD">
      <formula>NOT(ISERROR(SEARCH("GULD",F107)))</formula>
    </cfRule>
    <cfRule type="containsText" dxfId="27" priority="2376" operator="containsText" text="SILVER">
      <formula>NOT(ISERROR(SEARCH("SILVER",F107)))</formula>
    </cfRule>
    <cfRule type="containsText" dxfId="26" priority="2377" operator="containsText" text="BRONS">
      <formula>NOT(ISERROR(SEARCH("BRONS",F107)))</formula>
    </cfRule>
  </conditionalFormatting>
  <conditionalFormatting sqref="F122">
    <cfRule type="containsText" dxfId="25" priority="2318" operator="containsText" text="BRONS">
      <formula>NOT(ISERROR(SEARCH("BRONS",F122)))</formula>
    </cfRule>
    <cfRule type="containsText" dxfId="24" priority="2317" operator="containsText" text="SILVER">
      <formula>NOT(ISERROR(SEARCH("SILVER",F122)))</formula>
    </cfRule>
    <cfRule type="containsText" dxfId="23" priority="2316" operator="containsText" text="GULD">
      <formula>NOT(ISERROR(SEARCH("GULD",F122)))</formula>
    </cfRule>
    <cfRule type="containsText" dxfId="22" priority="2315" operator="containsText" text="UPPFYLLS EJ">
      <formula>NOT(ISERROR(SEARCH("UPPFYLLS EJ",F122)))</formula>
    </cfRule>
  </conditionalFormatting>
  <conditionalFormatting sqref="F127">
    <cfRule type="containsText" dxfId="21" priority="2293" operator="containsText" text="UPPFYLLS EJ">
      <formula>NOT(ISERROR(SEARCH("UPPFYLLS EJ",F127)))</formula>
    </cfRule>
    <cfRule type="containsText" dxfId="20" priority="2296" operator="containsText" text="BRONS">
      <formula>NOT(ISERROR(SEARCH("BRONS",F127)))</formula>
    </cfRule>
    <cfRule type="containsText" dxfId="19" priority="2295" operator="containsText" text="SILVER">
      <formula>NOT(ISERROR(SEARCH("SILVER",F127)))</formula>
    </cfRule>
    <cfRule type="containsText" dxfId="18" priority="2294" operator="containsText" text="GULD">
      <formula>NOT(ISERROR(SEARCH("GULD",F127)))</formula>
    </cfRule>
  </conditionalFormatting>
  <conditionalFormatting sqref="F133">
    <cfRule type="containsText" dxfId="17" priority="2165" operator="containsText" text="BRONS">
      <formula>NOT(ISERROR(SEARCH("BRONS",F133)))</formula>
    </cfRule>
    <cfRule type="containsText" dxfId="16" priority="2164" operator="containsText" text="SILVER">
      <formula>NOT(ISERROR(SEARCH("SILVER",F133)))</formula>
    </cfRule>
    <cfRule type="containsText" dxfId="15" priority="2163" operator="containsText" text="GULD">
      <formula>NOT(ISERROR(SEARCH("GULD",F133)))</formula>
    </cfRule>
    <cfRule type="containsText" dxfId="14" priority="2162" operator="containsText" text="UPPFYLLS EJ">
      <formula>NOT(ISERROR(SEARCH("UPPFYLLS EJ",F133)))</formula>
    </cfRule>
  </conditionalFormatting>
  <conditionalFormatting sqref="F140">
    <cfRule type="containsText" dxfId="13" priority="2093" operator="containsText" text="BRONS">
      <formula>NOT(ISERROR(SEARCH("BRONS",F140)))</formula>
    </cfRule>
    <cfRule type="containsText" dxfId="12" priority="2091" operator="containsText" text="GULD">
      <formula>NOT(ISERROR(SEARCH("GULD",F140)))</formula>
    </cfRule>
    <cfRule type="containsText" dxfId="11" priority="2090" operator="containsText" text="UPPFYLLS EJ">
      <formula>NOT(ISERROR(SEARCH("UPPFYLLS EJ",F140)))</formula>
    </cfRule>
    <cfRule type="containsText" dxfId="10" priority="2092" operator="containsText" text="SILVER">
      <formula>NOT(ISERROR(SEARCH("SILVER",F140)))</formula>
    </cfRule>
  </conditionalFormatting>
  <conditionalFormatting sqref="F149">
    <cfRule type="containsText" dxfId="9" priority="1937" operator="containsText" text="BRONS">
      <formula>NOT(ISERROR(SEARCH("BRONS",F149)))</formula>
    </cfRule>
    <cfRule type="containsText" dxfId="8" priority="1936" operator="containsText" text="SILVER">
      <formula>NOT(ISERROR(SEARCH("SILVER",F149)))</formula>
    </cfRule>
    <cfRule type="containsText" dxfId="7" priority="1935" operator="containsText" text="GULD">
      <formula>NOT(ISERROR(SEARCH("GULD",F149)))</formula>
    </cfRule>
    <cfRule type="containsText" dxfId="6" priority="1934" operator="containsText" text="UPPFYLLS EJ">
      <formula>NOT(ISERROR(SEARCH("UPPFYLLS EJ",F149)))</formula>
    </cfRule>
  </conditionalFormatting>
  <conditionalFormatting sqref="F156">
    <cfRule type="containsText" dxfId="5" priority="1829" operator="containsText" text="GULD">
      <formula>NOT(ISERROR(SEARCH("GULD",F156)))</formula>
    </cfRule>
    <cfRule type="containsText" dxfId="4" priority="1831" operator="containsText" text="BRONS">
      <formula>NOT(ISERROR(SEARCH("BRONS",F156)))</formula>
    </cfRule>
    <cfRule type="containsText" dxfId="3" priority="1830" operator="containsText" text="SILVER">
      <formula>NOT(ISERROR(SEARCH("SILVER",F156)))</formula>
    </cfRule>
    <cfRule type="containsText" dxfId="2" priority="1828" operator="containsText" text="UPPFYLLS EJ">
      <formula>NOT(ISERROR(SEARCH("UPPFYLLS EJ",F156)))</formula>
    </cfRule>
  </conditionalFormatting>
  <conditionalFormatting sqref="G17:H165">
    <cfRule type="containsText" dxfId="1" priority="3169" operator="containsText" text="V">
      <formula>NOT(ISERROR(SEARCH("V",G17)))</formula>
    </cfRule>
    <cfRule type="containsText" dxfId="0" priority="3170" operator="containsText" text="O">
      <formula>NOT(ISERROR(SEARCH("O",G17)))</formula>
    </cfRule>
  </conditionalFormatting>
  <dataValidations count="7">
    <dataValidation type="list" allowBlank="1" showInputMessage="1" showErrorMessage="1" sqref="F28 F36" xr:uid="{E30E3E23-2AB9-4283-9F88-5BAF04646CDB}">
      <formula1>"BRONS,SILVER,GULD"</formula1>
    </dataValidation>
    <dataValidation type="list" allowBlank="1" showInputMessage="1" showErrorMessage="1" sqref="K17:K167" xr:uid="{22BF7FA9-92D1-4A07-9175-2D1A2A4C4505}">
      <formula1>"JA,NEJ"</formula1>
    </dataValidation>
    <dataValidation type="list" allowBlank="1" showInputMessage="1" showErrorMessage="1" sqref="G17:G165" xr:uid="{1A2E1304-6F2B-4E03-B109-D56797E4448C}">
      <formula1>"O,V"</formula1>
    </dataValidation>
    <dataValidation type="list" allowBlank="1" showInputMessage="1" showErrorMessage="1" sqref="J166:J167" xr:uid="{2F1DF35D-EF11-4B12-91BF-79DF22FC06F8}">
      <formula1>"Ej aktuellt,-"</formula1>
    </dataValidation>
    <dataValidation type="list" allowBlank="1" showInputMessage="1" showErrorMessage="1" sqref="K17:K167" xr:uid="{2C52F6E5-42A0-4858-A0C2-616B7ADB0F83}">
      <formula1>#REF!</formula1>
    </dataValidation>
    <dataValidation type="list" allowBlank="1" showInputMessage="1" showErrorMessage="1" sqref="J17:J52" xr:uid="{D5AF5D56-AF1F-4D8B-BA6E-FD69FEBCBD29}">
      <formula1>"Nej,Ja"</formula1>
    </dataValidation>
    <dataValidation type="list" allowBlank="1" showInputMessage="1" showErrorMessage="1" sqref="J53:J165" xr:uid="{49F949E8-06FB-49E7-B8C8-36DB6876AB46}">
      <formula1>"Nej,-"</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Betygsverktyg Ombyggnad 4.0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Gustavsson, Johny</dc:creator>
  <cp:keywords/>
  <dc:description/>
  <cp:lastModifiedBy>Amanda Axelsson</cp:lastModifiedBy>
  <cp:revision/>
  <dcterms:created xsi:type="dcterms:W3CDTF">2024-12-05T07:29:29Z</dcterms:created>
  <dcterms:modified xsi:type="dcterms:W3CDTF">2025-03-08T08:27:52Z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f08ec5-d6d9-4227-8387-ccbfcb3632c4_Enabled">
    <vt:lpwstr>true</vt:lpwstr>
  </property>
  <property fmtid="{D5CDD505-2E9C-101B-9397-08002B2CF9AE}" pid="3" name="MSIP_Label_43f08ec5-d6d9-4227-8387-ccbfcb3632c4_SetDate">
    <vt:lpwstr>2024-12-05T07:30:20Z</vt:lpwstr>
  </property>
  <property fmtid="{D5CDD505-2E9C-101B-9397-08002B2CF9AE}" pid="4" name="MSIP_Label_43f08ec5-d6d9-4227-8387-ccbfcb3632c4_Method">
    <vt:lpwstr>Standard</vt:lpwstr>
  </property>
  <property fmtid="{D5CDD505-2E9C-101B-9397-08002B2CF9AE}" pid="5" name="MSIP_Label_43f08ec5-d6d9-4227-8387-ccbfcb3632c4_Name">
    <vt:lpwstr>Sweco Restricted</vt:lpwstr>
  </property>
  <property fmtid="{D5CDD505-2E9C-101B-9397-08002B2CF9AE}" pid="6" name="MSIP_Label_43f08ec5-d6d9-4227-8387-ccbfcb3632c4_SiteId">
    <vt:lpwstr>b7872ef0-9a00-4c18-8a4a-c7d25c778a9e</vt:lpwstr>
  </property>
  <property fmtid="{D5CDD505-2E9C-101B-9397-08002B2CF9AE}" pid="7" name="MSIP_Label_43f08ec5-d6d9-4227-8387-ccbfcb3632c4_ActionId">
    <vt:lpwstr>fea8c571-ceb6-45eb-bc3f-0a68c8d20bfb</vt:lpwstr>
  </property>
  <property fmtid="{D5CDD505-2E9C-101B-9397-08002B2CF9AE}" pid="8" name="MSIP_Label_43f08ec5-d6d9-4227-8387-ccbfcb3632c4_ContentBits">
    <vt:lpwstr>0</vt:lpwstr>
  </property>
</Properties>
</file>